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zantaiR\Desktop\7+1\katonai vezető\"/>
    </mc:Choice>
  </mc:AlternateContent>
  <xr:revisionPtr revIDLastSave="0" documentId="13_ncr:1_{3E6BC255-55F9-4EAC-A98C-DBB8FACDEE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K" sheetId="7" r:id="rId1"/>
    <sheet name="Vegyivédelmi_SPEC" sheetId="10" r:id="rId2"/>
    <sheet name="Tüzér_SPEC" sheetId="21" r:id="rId3"/>
    <sheet name="Felderítő_SPEC " sheetId="23" r:id="rId4"/>
    <sheet name="Légvédelmi rakéta_SPEC  " sheetId="22" r:id="rId5"/>
    <sheet name="Harckocsizó_SPEC" sheetId="18" r:id="rId6"/>
    <sheet name="Lövész_SPEC" sheetId="13" r:id="rId7"/>
    <sheet name="Műszaki_SPEC " sheetId="20" r:id="rId8"/>
  </sheets>
  <externalReferences>
    <externalReference r:id="rId9"/>
    <externalReference r:id="rId10"/>
  </externalReferences>
  <definedNames>
    <definedName name="_1A83.2_1" localSheetId="3">#REF!</definedName>
    <definedName name="_1A83.2_1" localSheetId="5">#REF!</definedName>
    <definedName name="_1A83.2_1" localSheetId="4">#REF!</definedName>
    <definedName name="_1A83.2_1" localSheetId="6">#REF!</definedName>
    <definedName name="_1A83.2_1" localSheetId="7">#REF!</definedName>
    <definedName name="_1A83.2_1" localSheetId="2">#REF!</definedName>
    <definedName name="_1A83.2_1">#REF!</definedName>
    <definedName name="_2A83.2_2" localSheetId="3">#REF!</definedName>
    <definedName name="_2A83.2_2" localSheetId="5">#REF!</definedName>
    <definedName name="_2A83.2_2" localSheetId="4">#REF!</definedName>
    <definedName name="_2A83.2_2" localSheetId="6">#REF!</definedName>
    <definedName name="_2A83.2_2" localSheetId="7">#REF!</definedName>
    <definedName name="_2A83.2_2" localSheetId="2">#REF!</definedName>
    <definedName name="_2A83.2_2">#REF!</definedName>
    <definedName name="_3A83.2_3" localSheetId="3">#REF!</definedName>
    <definedName name="_3A83.2_3" localSheetId="5">#REF!</definedName>
    <definedName name="_3A83.2_3" localSheetId="4">#REF!</definedName>
    <definedName name="_3A83.2_3" localSheetId="6">#REF!</definedName>
    <definedName name="_3A83.2_3" localSheetId="7">#REF!</definedName>
    <definedName name="_3A83.2_3" localSheetId="2">#REF!</definedName>
    <definedName name="_3A83.2_3">#REF!</definedName>
    <definedName name="_4A83.2_4" localSheetId="3">#REF!</definedName>
    <definedName name="_4A83.2_4" localSheetId="5">#REF!</definedName>
    <definedName name="_4A83.2_4" localSheetId="4">#REF!</definedName>
    <definedName name="_4A83.2_4" localSheetId="6">#REF!</definedName>
    <definedName name="_4A83.2_4" localSheetId="7">#REF!</definedName>
    <definedName name="_4A83.2_4" localSheetId="2">#REF!</definedName>
    <definedName name="_4A83.2_4">#REF!</definedName>
    <definedName name="A83.2" localSheetId="3">#REF!</definedName>
    <definedName name="A83.2" localSheetId="5">#REF!</definedName>
    <definedName name="A83.2" localSheetId="4">#REF!</definedName>
    <definedName name="A83.2" localSheetId="6">#REF!</definedName>
    <definedName name="A83.2" localSheetId="7">#REF!</definedName>
    <definedName name="A83.2" localSheetId="2">#REF!</definedName>
    <definedName name="A83.2" localSheetId="1">#REF!</definedName>
    <definedName name="A83.2">#REF!</definedName>
    <definedName name="Harckocsizó_spec" localSheetId="3">#REF!</definedName>
    <definedName name="Harckocsizó_spec" localSheetId="5">#REF!</definedName>
    <definedName name="Harckocsizó_spec" localSheetId="4">#REF!</definedName>
    <definedName name="Harckocsizó_spec" localSheetId="2">#REF!</definedName>
    <definedName name="Harckocsizó_spec">#REF!</definedName>
    <definedName name="másol" localSheetId="3">#REF!</definedName>
    <definedName name="másol" localSheetId="5">#REF!</definedName>
    <definedName name="másol" localSheetId="4">#REF!</definedName>
    <definedName name="másol" localSheetId="6">#REF!</definedName>
    <definedName name="másol" localSheetId="7">#REF!</definedName>
    <definedName name="másol" localSheetId="2">#REF!</definedName>
    <definedName name="másol">#REF!</definedName>
    <definedName name="_xlnm.Print_Area" localSheetId="3">'Felderítő_SPEC '!$A$1:$BE$57</definedName>
    <definedName name="_xlnm.Print_Area" localSheetId="5">Harckocsizó_SPEC!$A$1:$BE$55</definedName>
    <definedName name="_xlnm.Print_Area" localSheetId="4">'Légvédelmi rakéta_SPEC  '!$A$1:$BE$52</definedName>
    <definedName name="_xlnm.Print_Area" localSheetId="6">Lövész_SPEC!$A$1:$BE$51</definedName>
    <definedName name="_xlnm.Print_Area" localSheetId="7">'Műszaki_SPEC '!$A$1:$BE$57</definedName>
    <definedName name="_xlnm.Print_Area" localSheetId="0">SZAK!$A$1:$BE$164</definedName>
    <definedName name="_xlnm.Print_Area" localSheetId="2">Tüzér_SPEC!$A$1:$BE$55</definedName>
    <definedName name="_xlnm.Print_Area" localSheetId="1">Vegyivédelmi_SPEC!$A$1:$BE$55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7" i="7" l="1"/>
  <c r="W147" i="7"/>
  <c r="M132" i="7"/>
  <c r="K132" i="7"/>
  <c r="E132" i="7"/>
  <c r="G132" i="7"/>
  <c r="Q132" i="7"/>
  <c r="S132" i="7"/>
  <c r="W132" i="7"/>
  <c r="Y132" i="7"/>
  <c r="AC132" i="7"/>
  <c r="AE132" i="7"/>
  <c r="AI132" i="7"/>
  <c r="AK132" i="7"/>
  <c r="AO132" i="7"/>
  <c r="AQ132" i="7"/>
  <c r="AU132" i="7"/>
  <c r="AW132" i="7"/>
  <c r="M136" i="7"/>
  <c r="M137" i="7"/>
  <c r="M138" i="7"/>
  <c r="M139" i="7"/>
  <c r="M140" i="7"/>
  <c r="BE22" i="22"/>
  <c r="BD22" i="22"/>
  <c r="BC22" i="22"/>
  <c r="BB22" i="22"/>
  <c r="BA22" i="22"/>
  <c r="AZ22" i="22"/>
  <c r="AW19" i="22"/>
  <c r="AW20" i="22"/>
  <c r="AW21" i="22"/>
  <c r="AW22" i="22"/>
  <c r="BE23" i="23"/>
  <c r="BD23" i="23"/>
  <c r="BC23" i="23"/>
  <c r="BB23" i="23"/>
  <c r="BA23" i="23"/>
  <c r="AZ23" i="23"/>
  <c r="AW23" i="23"/>
  <c r="AW24" i="23"/>
  <c r="AW25" i="23"/>
  <c r="AW18" i="21"/>
  <c r="AW19" i="21"/>
  <c r="AW20" i="21"/>
  <c r="AW21" i="21"/>
  <c r="AW22" i="21"/>
  <c r="M126" i="7"/>
  <c r="AQ114" i="7"/>
  <c r="AQ113" i="7"/>
  <c r="AO113" i="7"/>
  <c r="AK96" i="7"/>
  <c r="AE85" i="7" l="1"/>
  <c r="AQ118" i="7" l="1"/>
  <c r="AO118" i="7"/>
  <c r="AQ117" i="7"/>
  <c r="AO117" i="7"/>
  <c r="AQ116" i="7"/>
  <c r="AO116" i="7"/>
  <c r="AQ115" i="7"/>
  <c r="AO115" i="7"/>
  <c r="AQ112" i="7"/>
  <c r="AO112" i="7"/>
  <c r="BE21" i="20" l="1"/>
  <c r="BD21" i="20"/>
  <c r="BC21" i="20"/>
  <c r="BA21" i="20"/>
  <c r="BB21" i="20"/>
  <c r="AZ21" i="20"/>
  <c r="AQ21" i="20"/>
  <c r="AO21" i="20"/>
  <c r="AE12" i="20"/>
  <c r="AE13" i="20"/>
  <c r="AE14" i="20"/>
  <c r="AC12" i="20"/>
  <c r="AC13" i="20"/>
  <c r="AC14" i="20"/>
  <c r="AK12" i="20"/>
  <c r="AK13" i="20"/>
  <c r="AK14" i="20"/>
  <c r="AK15" i="20"/>
  <c r="AK16" i="20"/>
  <c r="AK17" i="20"/>
  <c r="AI12" i="20"/>
  <c r="AI13" i="20"/>
  <c r="AI14" i="20"/>
  <c r="AI15" i="20"/>
  <c r="AI16" i="20"/>
  <c r="AI17" i="20"/>
  <c r="AO19" i="20"/>
  <c r="AQ19" i="20"/>
  <c r="AU19" i="20"/>
  <c r="AW19" i="20"/>
  <c r="AK24" i="18"/>
  <c r="BE21" i="22"/>
  <c r="BD21" i="22"/>
  <c r="BC21" i="22"/>
  <c r="BB21" i="22"/>
  <c r="BA21" i="22"/>
  <c r="AZ21" i="22"/>
  <c r="AU21" i="22"/>
  <c r="AQ21" i="22"/>
  <c r="AK21" i="22"/>
  <c r="AI21" i="22"/>
  <c r="AE21" i="22"/>
  <c r="AC21" i="22"/>
  <c r="Y21" i="22"/>
  <c r="W21" i="22"/>
  <c r="S21" i="22"/>
  <c r="Q21" i="22"/>
  <c r="M21" i="22"/>
  <c r="K21" i="22"/>
  <c r="G21" i="22"/>
  <c r="E21" i="22"/>
  <c r="BE20" i="22"/>
  <c r="BD20" i="22"/>
  <c r="BC20" i="22"/>
  <c r="BB20" i="22"/>
  <c r="BA20" i="22"/>
  <c r="AZ20" i="22"/>
  <c r="AU20" i="22"/>
  <c r="AQ20" i="22"/>
  <c r="AO20" i="22"/>
  <c r="AK20" i="22"/>
  <c r="AI20" i="22"/>
  <c r="AE20" i="22"/>
  <c r="AC20" i="22"/>
  <c r="Y20" i="22"/>
  <c r="W20" i="22"/>
  <c r="S20" i="22"/>
  <c r="Q20" i="22"/>
  <c r="M20" i="22"/>
  <c r="K20" i="22"/>
  <c r="G20" i="22"/>
  <c r="E20" i="22"/>
  <c r="BE19" i="22"/>
  <c r="BD19" i="22"/>
  <c r="BC19" i="22"/>
  <c r="BB19" i="22"/>
  <c r="BA19" i="22"/>
  <c r="AZ19" i="22"/>
  <c r="AU19" i="22"/>
  <c r="AK19" i="22"/>
  <c r="AI19" i="22"/>
  <c r="AE19" i="22"/>
  <c r="AC19" i="22"/>
  <c r="Y19" i="22"/>
  <c r="W19" i="22"/>
  <c r="S19" i="22"/>
  <c r="Q19" i="22"/>
  <c r="M19" i="22"/>
  <c r="K19" i="22"/>
  <c r="G19" i="22"/>
  <c r="E19" i="22"/>
  <c r="BE18" i="22"/>
  <c r="BD18" i="22"/>
  <c r="BC18" i="22"/>
  <c r="BB18" i="22"/>
  <c r="BA18" i="22"/>
  <c r="AZ18" i="22"/>
  <c r="AW18" i="22"/>
  <c r="AU18" i="22"/>
  <c r="AQ18" i="22"/>
  <c r="AO18" i="22"/>
  <c r="AE18" i="22"/>
  <c r="AC18" i="22"/>
  <c r="Y18" i="22"/>
  <c r="W18" i="22"/>
  <c r="S18" i="22"/>
  <c r="Q18" i="22"/>
  <c r="M18" i="22"/>
  <c r="K18" i="22"/>
  <c r="G18" i="22"/>
  <c r="E18" i="22"/>
  <c r="BE17" i="22"/>
  <c r="BD17" i="22"/>
  <c r="BC17" i="22"/>
  <c r="BB17" i="22"/>
  <c r="BA17" i="22"/>
  <c r="AZ17" i="22"/>
  <c r="AW17" i="22"/>
  <c r="AU17" i="22"/>
  <c r="AQ17" i="22"/>
  <c r="AO17" i="22"/>
  <c r="AE17" i="22"/>
  <c r="AC17" i="22"/>
  <c r="Y17" i="22"/>
  <c r="W17" i="22"/>
  <c r="S17" i="22"/>
  <c r="Q17" i="22"/>
  <c r="M17" i="22"/>
  <c r="K17" i="22"/>
  <c r="G17" i="22"/>
  <c r="E17" i="22"/>
  <c r="BE16" i="22"/>
  <c r="BD16" i="22"/>
  <c r="BC16" i="22"/>
  <c r="BB16" i="22"/>
  <c r="BA16" i="22"/>
  <c r="AZ16" i="22"/>
  <c r="AW16" i="22"/>
  <c r="AU16" i="22"/>
  <c r="AQ16" i="22"/>
  <c r="AO16" i="22"/>
  <c r="AE16" i="22"/>
  <c r="AC16" i="22"/>
  <c r="Y16" i="22"/>
  <c r="W16" i="22"/>
  <c r="S16" i="22"/>
  <c r="Q16" i="22"/>
  <c r="M16" i="22"/>
  <c r="K16" i="22"/>
  <c r="G16" i="22"/>
  <c r="E16" i="22"/>
  <c r="BE15" i="22"/>
  <c r="BD15" i="22"/>
  <c r="BC15" i="22"/>
  <c r="BB15" i="22"/>
  <c r="BA15" i="22"/>
  <c r="AZ15" i="22"/>
  <c r="AW15" i="22"/>
  <c r="AU15" i="22"/>
  <c r="AQ15" i="22"/>
  <c r="AO15" i="22"/>
  <c r="AE15" i="22"/>
  <c r="AC15" i="22"/>
  <c r="Y15" i="22"/>
  <c r="W15" i="22"/>
  <c r="S15" i="22"/>
  <c r="Q15" i="22"/>
  <c r="M15" i="22"/>
  <c r="K15" i="22"/>
  <c r="G15" i="22"/>
  <c r="E15" i="22"/>
  <c r="BE14" i="22"/>
  <c r="BD14" i="22"/>
  <c r="BC14" i="22"/>
  <c r="BB14" i="22"/>
  <c r="BA14" i="22"/>
  <c r="AZ14" i="22"/>
  <c r="AW14" i="22"/>
  <c r="AU14" i="22"/>
  <c r="AQ14" i="22"/>
  <c r="AO14" i="22"/>
  <c r="AK14" i="22"/>
  <c r="AI14" i="22"/>
  <c r="Y14" i="22"/>
  <c r="W14" i="22"/>
  <c r="S14" i="22"/>
  <c r="Q14" i="22"/>
  <c r="M14" i="22"/>
  <c r="K14" i="22"/>
  <c r="G14" i="22"/>
  <c r="E14" i="22"/>
  <c r="BE13" i="22"/>
  <c r="BD13" i="22"/>
  <c r="BC13" i="22"/>
  <c r="BB13" i="22"/>
  <c r="BA13" i="22"/>
  <c r="AZ13" i="22"/>
  <c r="AW13" i="22"/>
  <c r="AU13" i="22"/>
  <c r="AQ13" i="22"/>
  <c r="AO13" i="22"/>
  <c r="AK13" i="22"/>
  <c r="AI13" i="22"/>
  <c r="Y13" i="22"/>
  <c r="W13" i="22"/>
  <c r="S13" i="22"/>
  <c r="Q13" i="22"/>
  <c r="M13" i="22"/>
  <c r="K13" i="22"/>
  <c r="G13" i="22"/>
  <c r="E13" i="22"/>
  <c r="BE12" i="22"/>
  <c r="BD12" i="22"/>
  <c r="BC12" i="22"/>
  <c r="BB12" i="22"/>
  <c r="BA12" i="22"/>
  <c r="AZ12" i="22"/>
  <c r="AW12" i="22"/>
  <c r="AU12" i="22"/>
  <c r="AQ12" i="22"/>
  <c r="AO12" i="22"/>
  <c r="AK12" i="22"/>
  <c r="AI12" i="22"/>
  <c r="Y12" i="22"/>
  <c r="W12" i="22"/>
  <c r="S12" i="22"/>
  <c r="Q12" i="22"/>
  <c r="M12" i="22"/>
  <c r="K12" i="22"/>
  <c r="G12" i="22"/>
  <c r="E12" i="22"/>
  <c r="BE20" i="20" l="1"/>
  <c r="BD20" i="20"/>
  <c r="BC20" i="20"/>
  <c r="BB20" i="20"/>
  <c r="BA20" i="20"/>
  <c r="AZ20" i="20"/>
  <c r="AW20" i="20"/>
  <c r="AU20" i="20"/>
  <c r="AQ20" i="20"/>
  <c r="AO20" i="20"/>
  <c r="AK20" i="20"/>
  <c r="AI20" i="20"/>
  <c r="AE20" i="20"/>
  <c r="AC20" i="20"/>
  <c r="Y20" i="20"/>
  <c r="W20" i="20"/>
  <c r="S20" i="20"/>
  <c r="Q20" i="20"/>
  <c r="M20" i="20"/>
  <c r="K20" i="20"/>
  <c r="G20" i="20"/>
  <c r="E20" i="20"/>
  <c r="BE19" i="20"/>
  <c r="BD19" i="20"/>
  <c r="BC19" i="20"/>
  <c r="BB19" i="20"/>
  <c r="BA19" i="20"/>
  <c r="AZ19" i="20"/>
  <c r="AK19" i="20"/>
  <c r="AI19" i="20"/>
  <c r="AE19" i="20"/>
  <c r="AC19" i="20"/>
  <c r="Y19" i="20"/>
  <c r="W19" i="20"/>
  <c r="S19" i="20"/>
  <c r="Q19" i="20"/>
  <c r="M19" i="20"/>
  <c r="K19" i="20"/>
  <c r="G19" i="20"/>
  <c r="E19" i="20"/>
  <c r="BE18" i="20"/>
  <c r="BD18" i="20"/>
  <c r="BC18" i="20"/>
  <c r="BB18" i="20"/>
  <c r="BA18" i="20"/>
  <c r="AZ18" i="20"/>
  <c r="AW18" i="20"/>
  <c r="AU18" i="20"/>
  <c r="AQ18" i="20"/>
  <c r="AO18" i="20"/>
  <c r="AK18" i="20"/>
  <c r="AI18" i="20"/>
  <c r="AE18" i="20"/>
  <c r="AC18" i="20"/>
  <c r="Y18" i="20"/>
  <c r="W18" i="20"/>
  <c r="S18" i="20"/>
  <c r="Q18" i="20"/>
  <c r="M18" i="20"/>
  <c r="K18" i="20"/>
  <c r="G18" i="20"/>
  <c r="E18" i="20"/>
  <c r="BE17" i="20"/>
  <c r="BD17" i="20"/>
  <c r="BC17" i="20"/>
  <c r="BB17" i="20"/>
  <c r="BA17" i="20"/>
  <c r="AZ17" i="20"/>
  <c r="AW17" i="20"/>
  <c r="AU17" i="20"/>
  <c r="AQ17" i="20"/>
  <c r="AO17" i="20"/>
  <c r="AE17" i="20"/>
  <c r="AC17" i="20"/>
  <c r="Y17" i="20"/>
  <c r="W17" i="20"/>
  <c r="S17" i="20"/>
  <c r="Q17" i="20"/>
  <c r="M17" i="20"/>
  <c r="K17" i="20"/>
  <c r="G17" i="20"/>
  <c r="E17" i="20"/>
  <c r="BE16" i="20"/>
  <c r="BD16" i="20"/>
  <c r="BC16" i="20"/>
  <c r="BB16" i="20"/>
  <c r="BA16" i="20"/>
  <c r="AZ16" i="20"/>
  <c r="AW16" i="20"/>
  <c r="AU16" i="20"/>
  <c r="AQ16" i="20"/>
  <c r="AO16" i="20"/>
  <c r="AE16" i="20"/>
  <c r="AC16" i="20"/>
  <c r="Y16" i="20"/>
  <c r="W16" i="20"/>
  <c r="S16" i="20"/>
  <c r="Q16" i="20"/>
  <c r="M16" i="20"/>
  <c r="K16" i="20"/>
  <c r="G16" i="20"/>
  <c r="E16" i="20"/>
  <c r="BE15" i="20"/>
  <c r="BD15" i="20"/>
  <c r="BC15" i="20"/>
  <c r="BB15" i="20"/>
  <c r="BA15" i="20"/>
  <c r="AZ15" i="20"/>
  <c r="AW15" i="20"/>
  <c r="AU15" i="20"/>
  <c r="AQ15" i="20"/>
  <c r="AO15" i="20"/>
  <c r="AE15" i="20"/>
  <c r="AC15" i="20"/>
  <c r="Y15" i="20"/>
  <c r="W15" i="20"/>
  <c r="S15" i="20"/>
  <c r="Q15" i="20"/>
  <c r="M15" i="20"/>
  <c r="K15" i="20"/>
  <c r="G15" i="20"/>
  <c r="E15" i="20"/>
  <c r="BE14" i="20"/>
  <c r="BD14" i="20"/>
  <c r="BC14" i="20"/>
  <c r="BB14" i="20"/>
  <c r="BA14" i="20"/>
  <c r="AZ14" i="20"/>
  <c r="AW14" i="20"/>
  <c r="AU14" i="20"/>
  <c r="AQ14" i="20"/>
  <c r="AO14" i="20"/>
  <c r="Y14" i="20"/>
  <c r="W14" i="20"/>
  <c r="S14" i="20"/>
  <c r="Q14" i="20"/>
  <c r="M14" i="20"/>
  <c r="K14" i="20"/>
  <c r="G14" i="20"/>
  <c r="E14" i="20"/>
  <c r="BE13" i="20"/>
  <c r="BD13" i="20"/>
  <c r="BC13" i="20"/>
  <c r="BB13" i="20"/>
  <c r="BA13" i="20"/>
  <c r="AZ13" i="20"/>
  <c r="AW13" i="20"/>
  <c r="AU13" i="20"/>
  <c r="AQ13" i="20"/>
  <c r="AO13" i="20"/>
  <c r="Y13" i="20"/>
  <c r="W13" i="20"/>
  <c r="S13" i="20"/>
  <c r="Q13" i="20"/>
  <c r="M13" i="20"/>
  <c r="K13" i="20"/>
  <c r="G13" i="20"/>
  <c r="E13" i="20"/>
  <c r="BE12" i="20"/>
  <c r="BD12" i="20"/>
  <c r="BC12" i="20"/>
  <c r="BB12" i="20"/>
  <c r="BA12" i="20"/>
  <c r="AZ12" i="20"/>
  <c r="AW12" i="20"/>
  <c r="AU12" i="20"/>
  <c r="AQ12" i="20"/>
  <c r="AO12" i="20"/>
  <c r="Y12" i="20"/>
  <c r="W12" i="20"/>
  <c r="S12" i="20"/>
  <c r="Q12" i="20"/>
  <c r="M12" i="20"/>
  <c r="K12" i="20"/>
  <c r="G12" i="20"/>
  <c r="E12" i="20"/>
  <c r="G15" i="7" l="1"/>
  <c r="G16" i="7"/>
  <c r="G17" i="7"/>
  <c r="G18" i="7"/>
  <c r="G19" i="7"/>
  <c r="G20" i="7"/>
  <c r="G21" i="7"/>
  <c r="AO106" i="7"/>
  <c r="AO107" i="7"/>
  <c r="M10" i="7"/>
  <c r="AQ111" i="7"/>
  <c r="AO111" i="7"/>
  <c r="AQ102" i="7"/>
  <c r="AO102" i="7"/>
  <c r="AK98" i="7"/>
  <c r="AI98" i="7"/>
  <c r="AK94" i="7"/>
  <c r="AK95" i="7"/>
  <c r="AI95" i="7"/>
  <c r="AK18" i="13"/>
  <c r="AC14" i="21"/>
  <c r="AE14" i="21"/>
  <c r="W28" i="7"/>
  <c r="Y28" i="7"/>
  <c r="S21" i="7"/>
  <c r="BE15" i="10" l="1"/>
  <c r="BD15" i="10"/>
  <c r="BC15" i="10"/>
  <c r="BB15" i="10"/>
  <c r="BA15" i="10"/>
  <c r="AZ15" i="10"/>
  <c r="AW15" i="10"/>
  <c r="AU15" i="10"/>
  <c r="AQ15" i="10"/>
  <c r="AO15" i="10"/>
  <c r="AK15" i="10"/>
  <c r="AI15" i="10"/>
  <c r="AE15" i="10"/>
  <c r="AC15" i="10"/>
  <c r="Y15" i="10"/>
  <c r="W15" i="10"/>
  <c r="S15" i="10"/>
  <c r="Q15" i="10"/>
  <c r="M15" i="10"/>
  <c r="K15" i="10"/>
  <c r="G15" i="10"/>
  <c r="E15" i="10"/>
  <c r="BE17" i="13" l="1"/>
  <c r="BD17" i="13"/>
  <c r="BC17" i="13"/>
  <c r="BB17" i="13"/>
  <c r="BA17" i="13"/>
  <c r="AZ17" i="13"/>
  <c r="AW17" i="13"/>
  <c r="AU17" i="13"/>
  <c r="AQ17" i="13"/>
  <c r="AO17" i="13"/>
  <c r="AK17" i="13"/>
  <c r="AI17" i="13"/>
  <c r="AQ21" i="21" l="1"/>
  <c r="AO21" i="21"/>
  <c r="AK21" i="21"/>
  <c r="AI21" i="21"/>
  <c r="AE21" i="21"/>
  <c r="AC21" i="21"/>
  <c r="AQ20" i="21"/>
  <c r="AO20" i="21"/>
  <c r="AK20" i="21"/>
  <c r="AI20" i="21"/>
  <c r="AE20" i="21"/>
  <c r="AC20" i="21"/>
  <c r="AQ19" i="21"/>
  <c r="AO19" i="21"/>
  <c r="AK19" i="21"/>
  <c r="AI19" i="21"/>
  <c r="AE19" i="21"/>
  <c r="AC19" i="21"/>
  <c r="AQ18" i="21"/>
  <c r="AO18" i="21"/>
  <c r="AK18" i="21"/>
  <c r="AI18" i="21"/>
  <c r="AE18" i="21"/>
  <c r="AC18" i="21"/>
  <c r="AQ17" i="21"/>
  <c r="AO17" i="21"/>
  <c r="AK17" i="21"/>
  <c r="AI17" i="21"/>
  <c r="AE17" i="21"/>
  <c r="AC17" i="21"/>
  <c r="AQ16" i="21"/>
  <c r="AO16" i="21"/>
  <c r="AK16" i="21"/>
  <c r="AI16" i="21"/>
  <c r="AE16" i="21"/>
  <c r="AC16" i="21"/>
  <c r="AQ15" i="21"/>
  <c r="AO15" i="21"/>
  <c r="AK15" i="21"/>
  <c r="AI15" i="21"/>
  <c r="AE15" i="21"/>
  <c r="AC15" i="21"/>
  <c r="AQ14" i="21"/>
  <c r="AO14" i="21"/>
  <c r="AK14" i="21"/>
  <c r="AI14" i="21"/>
  <c r="AQ13" i="21"/>
  <c r="AO13" i="21"/>
  <c r="AK13" i="21"/>
  <c r="AI13" i="21"/>
  <c r="AE13" i="21"/>
  <c r="AC13" i="21"/>
  <c r="AQ12" i="21"/>
  <c r="AO12" i="21"/>
  <c r="AK12" i="21"/>
  <c r="AI12" i="21"/>
  <c r="AE12" i="21"/>
  <c r="AC12" i="21"/>
  <c r="AQ22" i="23" l="1"/>
  <c r="AO22" i="23"/>
  <c r="AK22" i="23"/>
  <c r="AI22" i="23"/>
  <c r="AE22" i="23"/>
  <c r="AC22" i="23"/>
  <c r="AQ21" i="23"/>
  <c r="AO21" i="23"/>
  <c r="AK21" i="23"/>
  <c r="AI21" i="23"/>
  <c r="AE21" i="23"/>
  <c r="AC21" i="23"/>
  <c r="AQ20" i="23"/>
  <c r="AO20" i="23"/>
  <c r="AK20" i="23"/>
  <c r="AI20" i="23"/>
  <c r="AE20" i="23"/>
  <c r="AC20" i="23"/>
  <c r="AQ19" i="23"/>
  <c r="AO19" i="23"/>
  <c r="AK19" i="23"/>
  <c r="AI19" i="23"/>
  <c r="AE19" i="23"/>
  <c r="AC19" i="23"/>
  <c r="AQ18" i="23"/>
  <c r="AO18" i="23"/>
  <c r="AK18" i="23"/>
  <c r="AI18" i="23"/>
  <c r="AE18" i="23"/>
  <c r="AC18" i="23"/>
  <c r="AQ17" i="23"/>
  <c r="AO17" i="23"/>
  <c r="AK17" i="23"/>
  <c r="AI17" i="23"/>
  <c r="AE17" i="23"/>
  <c r="AC17" i="23"/>
  <c r="AQ16" i="23"/>
  <c r="AO16" i="23"/>
  <c r="AK16" i="23"/>
  <c r="AI16" i="23"/>
  <c r="AE16" i="23"/>
  <c r="AC16" i="23"/>
  <c r="AQ15" i="23"/>
  <c r="AO15" i="23"/>
  <c r="AK15" i="23"/>
  <c r="AI15" i="23"/>
  <c r="AE15" i="23"/>
  <c r="AC15" i="23"/>
  <c r="AQ14" i="23"/>
  <c r="AO14" i="23"/>
  <c r="AK14" i="23"/>
  <c r="AI14" i="23"/>
  <c r="AE14" i="23"/>
  <c r="AC14" i="23"/>
  <c r="AQ13" i="23"/>
  <c r="AO13" i="23"/>
  <c r="AK13" i="23"/>
  <c r="AI13" i="23"/>
  <c r="AE13" i="23"/>
  <c r="AC13" i="23"/>
  <c r="AQ12" i="23"/>
  <c r="AO12" i="23"/>
  <c r="AK12" i="23"/>
  <c r="AI12" i="23"/>
  <c r="AE12" i="23"/>
  <c r="AC12" i="23"/>
  <c r="AA37" i="7" l="1"/>
  <c r="AQ22" i="10"/>
  <c r="BE58" i="7"/>
  <c r="BE56" i="7"/>
  <c r="BD58" i="7"/>
  <c r="BD56" i="7"/>
  <c r="BC58" i="7"/>
  <c r="BC56" i="7"/>
  <c r="BB58" i="7"/>
  <c r="BB56" i="7"/>
  <c r="BA58" i="7"/>
  <c r="BA56" i="7"/>
  <c r="AZ58" i="7"/>
  <c r="AZ56" i="7"/>
  <c r="AK58" i="7"/>
  <c r="AI58" i="7"/>
  <c r="AC56" i="7"/>
  <c r="AE56" i="7"/>
  <c r="Y19" i="7"/>
  <c r="W19" i="7"/>
  <c r="Y20" i="7"/>
  <c r="Y21" i="7"/>
  <c r="Y22" i="7"/>
  <c r="Y23" i="7"/>
  <c r="Y24" i="7"/>
  <c r="Y25" i="7"/>
  <c r="Y26" i="7"/>
  <c r="Y27" i="7"/>
  <c r="Y29" i="7"/>
  <c r="Y30" i="7"/>
  <c r="W20" i="7"/>
  <c r="W21" i="7"/>
  <c r="W22" i="7"/>
  <c r="W23" i="7"/>
  <c r="W24" i="7"/>
  <c r="W25" i="7"/>
  <c r="W26" i="7"/>
  <c r="W27" i="7"/>
  <c r="W29" i="7"/>
  <c r="W30" i="7"/>
  <c r="BD54" i="7" l="1"/>
  <c r="BD53" i="7"/>
  <c r="BD52" i="7"/>
  <c r="BD51" i="7"/>
  <c r="K45" i="7" l="1"/>
  <c r="K46" i="7"/>
  <c r="K47" i="7"/>
  <c r="K48" i="7"/>
  <c r="K49" i="7"/>
  <c r="K50" i="7"/>
  <c r="BD12" i="10"/>
  <c r="AK18" i="10"/>
  <c r="AI18" i="10"/>
  <c r="BC11" i="7"/>
  <c r="BD10" i="7"/>
  <c r="BC10" i="7"/>
  <c r="BA17" i="7"/>
  <c r="M141" i="7"/>
  <c r="M142" i="7"/>
  <c r="M143" i="7"/>
  <c r="M144" i="7"/>
  <c r="K141" i="7"/>
  <c r="K142" i="7"/>
  <c r="K143" i="7"/>
  <c r="AE13" i="10" l="1"/>
  <c r="AE12" i="10"/>
  <c r="M135" i="7" l="1"/>
  <c r="K135" i="7"/>
  <c r="AW22" i="20" l="1"/>
  <c r="AU22" i="20"/>
  <c r="AU23" i="20"/>
  <c r="AW23" i="20"/>
  <c r="AU12" i="13"/>
  <c r="AW12" i="13"/>
  <c r="AU13" i="13"/>
  <c r="AW13" i="13"/>
  <c r="AI12" i="13"/>
  <c r="AK12" i="13"/>
  <c r="AO12" i="13"/>
  <c r="AQ12" i="13"/>
  <c r="AI13" i="13"/>
  <c r="AK13" i="13"/>
  <c r="AO13" i="13"/>
  <c r="AQ13" i="13"/>
  <c r="AE12" i="13"/>
  <c r="AE13" i="13"/>
  <c r="AC12" i="13"/>
  <c r="AC13" i="13"/>
  <c r="AO12" i="18"/>
  <c r="AQ12" i="18"/>
  <c r="AU12" i="18"/>
  <c r="AW12" i="18"/>
  <c r="AO13" i="18"/>
  <c r="AQ13" i="18"/>
  <c r="AU13" i="18"/>
  <c r="AW13" i="18"/>
  <c r="AI12" i="18"/>
  <c r="AK12" i="18"/>
  <c r="AI13" i="18"/>
  <c r="AK13" i="18"/>
  <c r="AE12" i="18"/>
  <c r="AE13" i="18"/>
  <c r="AC12" i="18"/>
  <c r="AC13" i="18"/>
  <c r="AU12" i="21"/>
  <c r="AW12" i="21"/>
  <c r="AU13" i="21"/>
  <c r="AW13" i="21"/>
  <c r="E54" i="7"/>
  <c r="G54" i="7"/>
  <c r="K54" i="7"/>
  <c r="M54" i="7"/>
  <c r="Q54" i="7"/>
  <c r="S54" i="7"/>
  <c r="W54" i="7"/>
  <c r="Y54" i="7"/>
  <c r="AC54" i="7"/>
  <c r="AE54" i="7"/>
  <c r="AI54" i="7"/>
  <c r="AK54" i="7"/>
  <c r="AO54" i="7"/>
  <c r="AQ54" i="7"/>
  <c r="AU54" i="7"/>
  <c r="AW54" i="7"/>
  <c r="BA54" i="7"/>
  <c r="BC54" i="7"/>
  <c r="BE54" i="7"/>
  <c r="AX61" i="7"/>
  <c r="AQ38" i="7"/>
  <c r="AO38" i="7"/>
  <c r="AQ59" i="7"/>
  <c r="AO59" i="7"/>
  <c r="AC12" i="10"/>
  <c r="BC64" i="7" l="1"/>
  <c r="BA64" i="7"/>
  <c r="AW64" i="7"/>
  <c r="AU64" i="7"/>
  <c r="AQ64" i="7"/>
  <c r="AO64" i="7"/>
  <c r="AK64" i="7"/>
  <c r="AI64" i="7"/>
  <c r="AE64" i="7"/>
  <c r="AC64" i="7"/>
  <c r="Y64" i="7"/>
  <c r="W64" i="7"/>
  <c r="S64" i="7"/>
  <c r="Q64" i="7"/>
  <c r="M64" i="7"/>
  <c r="K64" i="7"/>
  <c r="G64" i="7"/>
  <c r="E64" i="7"/>
  <c r="M15" i="7" l="1"/>
  <c r="K15" i="7"/>
  <c r="AI76" i="7"/>
  <c r="AK76" i="7"/>
  <c r="AO76" i="7"/>
  <c r="AQ76" i="7"/>
  <c r="AU76" i="7"/>
  <c r="AW76" i="7"/>
  <c r="AI79" i="7"/>
  <c r="AK79" i="7"/>
  <c r="AO79" i="7"/>
  <c r="AQ79" i="7"/>
  <c r="AU79" i="7"/>
  <c r="AW79" i="7"/>
  <c r="AI80" i="7"/>
  <c r="AK80" i="7"/>
  <c r="AO80" i="7"/>
  <c r="AQ80" i="7"/>
  <c r="AU80" i="7"/>
  <c r="AW80" i="7"/>
  <c r="AI81" i="7"/>
  <c r="AK81" i="7"/>
  <c r="AO81" i="7"/>
  <c r="AQ81" i="7"/>
  <c r="AU81" i="7"/>
  <c r="AW81" i="7"/>
  <c r="AI82" i="7"/>
  <c r="AK82" i="7"/>
  <c r="AO82" i="7"/>
  <c r="AQ82" i="7"/>
  <c r="AU82" i="7"/>
  <c r="AW82" i="7"/>
  <c r="AI83" i="7"/>
  <c r="AK83" i="7"/>
  <c r="AO83" i="7"/>
  <c r="AQ83" i="7"/>
  <c r="AU83" i="7"/>
  <c r="AW83" i="7"/>
  <c r="E76" i="7"/>
  <c r="G76" i="7"/>
  <c r="K76" i="7"/>
  <c r="M76" i="7"/>
  <c r="Q76" i="7"/>
  <c r="S76" i="7"/>
  <c r="W76" i="7"/>
  <c r="Y76" i="7"/>
  <c r="E79" i="7"/>
  <c r="G79" i="7"/>
  <c r="K79" i="7"/>
  <c r="M79" i="7"/>
  <c r="Q79" i="7"/>
  <c r="S79" i="7"/>
  <c r="W79" i="7"/>
  <c r="Y79" i="7"/>
  <c r="E80" i="7"/>
  <c r="G80" i="7"/>
  <c r="K80" i="7"/>
  <c r="M80" i="7"/>
  <c r="Q80" i="7"/>
  <c r="S80" i="7"/>
  <c r="W80" i="7"/>
  <c r="Y80" i="7"/>
  <c r="E81" i="7"/>
  <c r="G81" i="7"/>
  <c r="K81" i="7"/>
  <c r="M81" i="7"/>
  <c r="Q81" i="7"/>
  <c r="S81" i="7"/>
  <c r="W81" i="7"/>
  <c r="Y81" i="7"/>
  <c r="E82" i="7"/>
  <c r="G82" i="7"/>
  <c r="K82" i="7"/>
  <c r="M82" i="7"/>
  <c r="Q82" i="7"/>
  <c r="S82" i="7"/>
  <c r="W82" i="7"/>
  <c r="Y82" i="7"/>
  <c r="E83" i="7"/>
  <c r="G83" i="7"/>
  <c r="K83" i="7"/>
  <c r="M83" i="7"/>
  <c r="Q83" i="7"/>
  <c r="S83" i="7"/>
  <c r="W83" i="7"/>
  <c r="Y83" i="7"/>
  <c r="Q23" i="7" l="1"/>
  <c r="M23" i="7"/>
  <c r="K23" i="7"/>
  <c r="G23" i="7"/>
  <c r="E23" i="7"/>
  <c r="AE40" i="7" l="1"/>
  <c r="BD29" i="7"/>
  <c r="AZ29" i="7"/>
  <c r="BA29" i="7"/>
  <c r="BE29" i="7"/>
  <c r="S29" i="7"/>
  <c r="Q29" i="7"/>
  <c r="BE50" i="7" l="1"/>
  <c r="BD50" i="7"/>
  <c r="BC50" i="7"/>
  <c r="BA45" i="7"/>
  <c r="BA46" i="7"/>
  <c r="BA47" i="7"/>
  <c r="BA48" i="7"/>
  <c r="BA49" i="7"/>
  <c r="BA50" i="7"/>
  <c r="AZ45" i="7"/>
  <c r="AZ46" i="7"/>
  <c r="AZ47" i="7"/>
  <c r="AZ48" i="7"/>
  <c r="AZ49" i="7"/>
  <c r="AZ50" i="7"/>
  <c r="BB50" i="7"/>
  <c r="K24" i="7"/>
  <c r="K25" i="7"/>
  <c r="K26" i="7"/>
  <c r="K27" i="7"/>
  <c r="K28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M45" i="7"/>
  <c r="M46" i="7"/>
  <c r="M47" i="7"/>
  <c r="M48" i="7"/>
  <c r="M49" i="7"/>
  <c r="M50" i="7"/>
  <c r="AW51" i="7"/>
  <c r="AW52" i="7"/>
  <c r="AW53" i="7"/>
  <c r="AW55" i="7"/>
  <c r="AW57" i="7"/>
  <c r="AW59" i="7"/>
  <c r="AQ39" i="7"/>
  <c r="AQ40" i="7"/>
  <c r="AQ41" i="7"/>
  <c r="AQ42" i="7"/>
  <c r="AQ43" i="7"/>
  <c r="AQ44" i="7"/>
  <c r="AQ45" i="7"/>
  <c r="AQ46" i="7"/>
  <c r="AQ47" i="7"/>
  <c r="AQ48" i="7"/>
  <c r="AQ49" i="7"/>
  <c r="AE89" i="7" l="1"/>
  <c r="AE90" i="7"/>
  <c r="AE91" i="7"/>
  <c r="AC89" i="7"/>
  <c r="AC90" i="7"/>
  <c r="AC91" i="7"/>
  <c r="AK92" i="7"/>
  <c r="AK93" i="7"/>
  <c r="AI92" i="7"/>
  <c r="AI93" i="7"/>
  <c r="AE92" i="7"/>
  <c r="AE93" i="7"/>
  <c r="AE94" i="7"/>
  <c r="AC92" i="7"/>
  <c r="AC93" i="7"/>
  <c r="AC94" i="7"/>
  <c r="Y92" i="7"/>
  <c r="Y93" i="7"/>
  <c r="Y94" i="7"/>
  <c r="Y95" i="7"/>
  <c r="Y97" i="7"/>
  <c r="W92" i="7"/>
  <c r="W93" i="7"/>
  <c r="W94" i="7"/>
  <c r="W95" i="7"/>
  <c r="W97" i="7"/>
  <c r="W98" i="7"/>
  <c r="S92" i="7"/>
  <c r="S93" i="7"/>
  <c r="S94" i="7"/>
  <c r="S95" i="7"/>
  <c r="S97" i="7"/>
  <c r="Q88" i="7"/>
  <c r="Q92" i="7"/>
  <c r="Q93" i="7"/>
  <c r="Q94" i="7"/>
  <c r="Q95" i="7"/>
  <c r="Q97" i="7"/>
  <c r="M92" i="7"/>
  <c r="M93" i="7"/>
  <c r="M94" i="7"/>
  <c r="M95" i="7"/>
  <c r="M97" i="7"/>
  <c r="K92" i="7"/>
  <c r="K93" i="7"/>
  <c r="K94" i="7"/>
  <c r="K95" i="7"/>
  <c r="K97" i="7"/>
  <c r="K98" i="7"/>
  <c r="G88" i="7"/>
  <c r="G92" i="7"/>
  <c r="G93" i="7"/>
  <c r="E88" i="7"/>
  <c r="E92" i="7"/>
  <c r="E93" i="7"/>
  <c r="M19" i="7" l="1"/>
  <c r="K19" i="7"/>
  <c r="E19" i="7"/>
  <c r="S27" i="7"/>
  <c r="Q27" i="7"/>
  <c r="S30" i="7"/>
  <c r="Q30" i="7"/>
  <c r="M18" i="7" l="1"/>
  <c r="K18" i="7"/>
  <c r="M17" i="7"/>
  <c r="K17" i="7"/>
  <c r="M16" i="7"/>
  <c r="K16" i="7"/>
  <c r="AZ11" i="7" l="1"/>
  <c r="BE11" i="7"/>
  <c r="BD11" i="7"/>
  <c r="BB11" i="7"/>
  <c r="BA11" i="7"/>
  <c r="E11" i="7"/>
  <c r="E10" i="7" l="1"/>
  <c r="AE76" i="7" l="1"/>
  <c r="AC76" i="7"/>
  <c r="AE79" i="7"/>
  <c r="AC79" i="7"/>
  <c r="AE80" i="7"/>
  <c r="AC80" i="7"/>
  <c r="AE81" i="7"/>
  <c r="AC81" i="7"/>
  <c r="AE82" i="7"/>
  <c r="AC82" i="7"/>
  <c r="AE83" i="7"/>
  <c r="AC83" i="7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BE13" i="13"/>
  <c r="BD13" i="13"/>
  <c r="BC13" i="13"/>
  <c r="BB13" i="13"/>
  <c r="BA13" i="13"/>
  <c r="AZ13" i="13"/>
  <c r="Y13" i="13"/>
  <c r="W13" i="13"/>
  <c r="S13" i="13"/>
  <c r="Q13" i="13"/>
  <c r="M13" i="13"/>
  <c r="K13" i="13"/>
  <c r="G13" i="13"/>
  <c r="E13" i="13"/>
  <c r="BE14" i="18"/>
  <c r="BD14" i="18"/>
  <c r="BC14" i="18"/>
  <c r="BB14" i="18"/>
  <c r="BA14" i="18"/>
  <c r="AZ14" i="18"/>
  <c r="AW14" i="18"/>
  <c r="AU14" i="18"/>
  <c r="AQ14" i="18"/>
  <c r="AO14" i="18"/>
  <c r="AK14" i="18"/>
  <c r="AI14" i="18"/>
  <c r="AE14" i="18"/>
  <c r="AC14" i="18"/>
  <c r="BE13" i="18"/>
  <c r="BD13" i="18"/>
  <c r="BC13" i="18"/>
  <c r="BB13" i="18"/>
  <c r="BA13" i="18"/>
  <c r="AZ13" i="18"/>
  <c r="BE13" i="23"/>
  <c r="BD13" i="23"/>
  <c r="BC13" i="23"/>
  <c r="BB13" i="23"/>
  <c r="BA13" i="23"/>
  <c r="AZ13" i="23"/>
  <c r="BE13" i="21"/>
  <c r="BD13" i="21"/>
  <c r="BC13" i="21"/>
  <c r="BB13" i="21"/>
  <c r="BA13" i="21"/>
  <c r="AZ13" i="21"/>
  <c r="Y13" i="21"/>
  <c r="W13" i="21"/>
  <c r="S13" i="21"/>
  <c r="Q13" i="21"/>
  <c r="M13" i="21"/>
  <c r="K13" i="21"/>
  <c r="G13" i="21"/>
  <c r="E13" i="21"/>
  <c r="BE14" i="21"/>
  <c r="BD14" i="21"/>
  <c r="BC14" i="21"/>
  <c r="BB14" i="21"/>
  <c r="BA14" i="21"/>
  <c r="AZ14" i="21"/>
  <c r="AW14" i="21"/>
  <c r="AU14" i="21"/>
  <c r="Y14" i="21"/>
  <c r="W14" i="21"/>
  <c r="S14" i="21"/>
  <c r="Q14" i="21"/>
  <c r="M14" i="21"/>
  <c r="K14" i="21"/>
  <c r="G14" i="21"/>
  <c r="E14" i="21"/>
  <c r="BE13" i="10"/>
  <c r="BD13" i="10"/>
  <c r="BC13" i="10"/>
  <c r="BB13" i="10"/>
  <c r="BA13" i="10"/>
  <c r="AZ13" i="10"/>
  <c r="AW13" i="10"/>
  <c r="AU13" i="10"/>
  <c r="AQ13" i="10"/>
  <c r="AO13" i="10"/>
  <c r="AK13" i="10"/>
  <c r="AI13" i="10"/>
  <c r="AC13" i="10"/>
  <c r="Y13" i="10"/>
  <c r="W13" i="10"/>
  <c r="S13" i="10"/>
  <c r="Q13" i="10"/>
  <c r="M13" i="10"/>
  <c r="K13" i="10"/>
  <c r="G13" i="10"/>
  <c r="E13" i="10"/>
  <c r="AE146" i="7" l="1"/>
  <c r="AC146" i="7"/>
  <c r="AE145" i="7"/>
  <c r="AC145" i="7"/>
  <c r="BE53" i="7"/>
  <c r="BC53" i="7"/>
  <c r="BB53" i="7"/>
  <c r="BA53" i="7"/>
  <c r="AZ53" i="7"/>
  <c r="AU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BE52" i="7"/>
  <c r="BC52" i="7"/>
  <c r="BB52" i="7"/>
  <c r="BA52" i="7"/>
  <c r="AZ52" i="7"/>
  <c r="AU52" i="7"/>
  <c r="AQ52" i="7"/>
  <c r="AO52" i="7"/>
  <c r="AK52" i="7"/>
  <c r="AI52" i="7"/>
  <c r="AE52" i="7"/>
  <c r="AC52" i="7"/>
  <c r="Y52" i="7"/>
  <c r="W52" i="7"/>
  <c r="S52" i="7"/>
  <c r="Q52" i="7"/>
  <c r="M52" i="7"/>
  <c r="K52" i="7"/>
  <c r="G52" i="7"/>
  <c r="E52" i="7"/>
  <c r="BE51" i="7"/>
  <c r="BC51" i="7"/>
  <c r="BB51" i="7"/>
  <c r="BA51" i="7"/>
  <c r="AZ51" i="7"/>
  <c r="AU51" i="7"/>
  <c r="AQ51" i="7"/>
  <c r="AO51" i="7"/>
  <c r="AK51" i="7"/>
  <c r="AI51" i="7"/>
  <c r="AE51" i="7"/>
  <c r="AC51" i="7"/>
  <c r="Y51" i="7"/>
  <c r="W51" i="7"/>
  <c r="S51" i="7"/>
  <c r="Q51" i="7"/>
  <c r="M51" i="7"/>
  <c r="K51" i="7"/>
  <c r="G51" i="7"/>
  <c r="E51" i="7"/>
  <c r="K119" i="7" l="1"/>
  <c r="M119" i="7"/>
  <c r="K120" i="7"/>
  <c r="M120" i="7"/>
  <c r="K121" i="7"/>
  <c r="M121" i="7"/>
  <c r="K122" i="7"/>
  <c r="M122" i="7"/>
  <c r="K123" i="7"/>
  <c r="M123" i="7"/>
  <c r="K124" i="7"/>
  <c r="M124" i="7"/>
  <c r="K125" i="7"/>
  <c r="M125" i="7"/>
  <c r="K127" i="7"/>
  <c r="M127" i="7"/>
  <c r="K128" i="7" l="1"/>
  <c r="K136" i="7"/>
  <c r="K137" i="7"/>
  <c r="AY51" i="22" l="1"/>
  <c r="AS51" i="22"/>
  <c r="AM51" i="22"/>
  <c r="AG51" i="22"/>
  <c r="AA51" i="22"/>
  <c r="U51" i="22"/>
  <c r="O51" i="22"/>
  <c r="I51" i="22"/>
  <c r="AY50" i="22"/>
  <c r="AS50" i="22"/>
  <c r="AM50" i="22"/>
  <c r="AG50" i="22"/>
  <c r="AA50" i="22"/>
  <c r="U50" i="22"/>
  <c r="O50" i="22"/>
  <c r="I50" i="22"/>
  <c r="AY49" i="22"/>
  <c r="AS49" i="22"/>
  <c r="AM49" i="22"/>
  <c r="AG49" i="22"/>
  <c r="AA49" i="22"/>
  <c r="U49" i="22"/>
  <c r="O49" i="22"/>
  <c r="I49" i="22"/>
  <c r="AY48" i="22"/>
  <c r="AS48" i="22"/>
  <c r="AM48" i="22"/>
  <c r="AG48" i="22"/>
  <c r="AA48" i="22"/>
  <c r="U48" i="22"/>
  <c r="O48" i="22"/>
  <c r="I48" i="22"/>
  <c r="AY47" i="22"/>
  <c r="AS47" i="22"/>
  <c r="AM47" i="22"/>
  <c r="AG47" i="22"/>
  <c r="AA47" i="22"/>
  <c r="U47" i="22"/>
  <c r="O47" i="22"/>
  <c r="I47" i="22"/>
  <c r="AY46" i="22"/>
  <c r="AS46" i="22"/>
  <c r="AM46" i="22"/>
  <c r="AG46" i="22"/>
  <c r="AA46" i="22"/>
  <c r="U46" i="22"/>
  <c r="O46" i="22"/>
  <c r="I46" i="22"/>
  <c r="AY45" i="22"/>
  <c r="AS45" i="22"/>
  <c r="AM45" i="22"/>
  <c r="AG45" i="22"/>
  <c r="AA45" i="22"/>
  <c r="U45" i="22"/>
  <c r="O45" i="22"/>
  <c r="I45" i="22"/>
  <c r="AY44" i="22"/>
  <c r="AS44" i="22"/>
  <c r="AM44" i="22"/>
  <c r="AG44" i="22"/>
  <c r="AA44" i="22"/>
  <c r="U44" i="22"/>
  <c r="O44" i="22"/>
  <c r="I44" i="22"/>
  <c r="AY43" i="22"/>
  <c r="AS43" i="22"/>
  <c r="AM43" i="22"/>
  <c r="AG43" i="22"/>
  <c r="AA43" i="22"/>
  <c r="U43" i="22"/>
  <c r="O43" i="22"/>
  <c r="I43" i="22"/>
  <c r="AY42" i="22"/>
  <c r="AS42" i="22"/>
  <c r="AM42" i="22"/>
  <c r="AG42" i="22"/>
  <c r="AA42" i="22"/>
  <c r="U42" i="22"/>
  <c r="O42" i="22"/>
  <c r="I42" i="22"/>
  <c r="AY41" i="22"/>
  <c r="AS41" i="22"/>
  <c r="AM41" i="22"/>
  <c r="AG41" i="22"/>
  <c r="AA41" i="22"/>
  <c r="U41" i="22"/>
  <c r="O41" i="22"/>
  <c r="I41" i="22"/>
  <c r="AY40" i="22"/>
  <c r="AS40" i="22"/>
  <c r="AM40" i="22"/>
  <c r="AG40" i="22"/>
  <c r="AA40" i="22"/>
  <c r="U40" i="22"/>
  <c r="O40" i="22"/>
  <c r="I40" i="22"/>
  <c r="AV32" i="22"/>
  <c r="AW32" i="22" s="1"/>
  <c r="AT32" i="22"/>
  <c r="AU32" i="22" s="1"/>
  <c r="AP32" i="22"/>
  <c r="AQ32" i="22" s="1"/>
  <c r="AN32" i="22"/>
  <c r="AO32" i="22" s="1"/>
  <c r="AJ32" i="22"/>
  <c r="AK32" i="22" s="1"/>
  <c r="AH32" i="22"/>
  <c r="AI32" i="22" s="1"/>
  <c r="AD32" i="22"/>
  <c r="AE32" i="22" s="1"/>
  <c r="AB32" i="22"/>
  <c r="AC32" i="22" s="1"/>
  <c r="X32" i="22"/>
  <c r="Y32" i="22" s="1"/>
  <c r="V32" i="22"/>
  <c r="W32" i="22" s="1"/>
  <c r="R32" i="22"/>
  <c r="S32" i="22" s="1"/>
  <c r="P32" i="22"/>
  <c r="L32" i="22"/>
  <c r="J32" i="22"/>
  <c r="K32" i="22" s="1"/>
  <c r="F32" i="22"/>
  <c r="G32" i="22" s="1"/>
  <c r="D32" i="22"/>
  <c r="E32" i="22" s="1"/>
  <c r="BE31" i="22"/>
  <c r="BC31" i="22"/>
  <c r="BB31" i="22"/>
  <c r="BA31" i="22"/>
  <c r="AZ31" i="22"/>
  <c r="AW31" i="22"/>
  <c r="AU31" i="22"/>
  <c r="AQ31" i="22"/>
  <c r="AO31" i="22"/>
  <c r="AK31" i="22"/>
  <c r="AI31" i="22"/>
  <c r="AE31" i="22"/>
  <c r="AC31" i="22"/>
  <c r="Y31" i="22"/>
  <c r="W31" i="22"/>
  <c r="S31" i="22"/>
  <c r="Q31" i="22"/>
  <c r="M31" i="22"/>
  <c r="K31" i="22"/>
  <c r="G31" i="22"/>
  <c r="E31" i="22"/>
  <c r="BE30" i="22"/>
  <c r="BC30" i="22"/>
  <c r="BB30" i="22"/>
  <c r="BA30" i="22"/>
  <c r="AZ30" i="22"/>
  <c r="AW30" i="22"/>
  <c r="AU30" i="22"/>
  <c r="AQ30" i="22"/>
  <c r="AO30" i="22"/>
  <c r="AK30" i="22"/>
  <c r="AI30" i="22"/>
  <c r="AE30" i="22"/>
  <c r="AC30" i="22"/>
  <c r="Y30" i="22"/>
  <c r="W30" i="22"/>
  <c r="S30" i="22"/>
  <c r="Q30" i="22"/>
  <c r="M30" i="22"/>
  <c r="K30" i="22"/>
  <c r="G30" i="22"/>
  <c r="E30" i="22"/>
  <c r="BE29" i="22"/>
  <c r="BC29" i="22"/>
  <c r="BB29" i="22"/>
  <c r="BA29" i="22"/>
  <c r="AZ29" i="22"/>
  <c r="AW29" i="22"/>
  <c r="AU29" i="22"/>
  <c r="AQ29" i="22"/>
  <c r="AO29" i="22"/>
  <c r="AK29" i="22"/>
  <c r="AI29" i="22"/>
  <c r="AE29" i="22"/>
  <c r="AC29" i="22"/>
  <c r="Y29" i="22"/>
  <c r="W29" i="22"/>
  <c r="S29" i="22"/>
  <c r="Q29" i="22"/>
  <c r="M29" i="22"/>
  <c r="K29" i="22"/>
  <c r="G29" i="22"/>
  <c r="E29" i="22"/>
  <c r="AX26" i="22"/>
  <c r="AV26" i="22"/>
  <c r="AT26" i="22"/>
  <c r="AR26" i="22"/>
  <c r="AP26" i="22"/>
  <c r="AN26" i="22"/>
  <c r="AL26" i="22"/>
  <c r="AJ26" i="22"/>
  <c r="AH26" i="22"/>
  <c r="AF26" i="22"/>
  <c r="AD26" i="22"/>
  <c r="AB26" i="22"/>
  <c r="Z26" i="22"/>
  <c r="X26" i="22"/>
  <c r="V26" i="22"/>
  <c r="T26" i="22"/>
  <c r="R26" i="22"/>
  <c r="P26" i="22"/>
  <c r="N26" i="22"/>
  <c r="L26" i="22"/>
  <c r="J26" i="22"/>
  <c r="H26" i="22"/>
  <c r="F26" i="22"/>
  <c r="D26" i="22"/>
  <c r="BE25" i="22"/>
  <c r="BD25" i="22"/>
  <c r="BC25" i="22"/>
  <c r="BB25" i="22"/>
  <c r="BA25" i="22"/>
  <c r="AZ25" i="22"/>
  <c r="AW25" i="22"/>
  <c r="AU25" i="22"/>
  <c r="AQ25" i="22"/>
  <c r="AO25" i="22"/>
  <c r="AK25" i="22"/>
  <c r="AI25" i="22"/>
  <c r="AE25" i="22"/>
  <c r="AC25" i="22"/>
  <c r="Y25" i="22"/>
  <c r="W25" i="22"/>
  <c r="S25" i="22"/>
  <c r="Q25" i="22"/>
  <c r="M25" i="22"/>
  <c r="K25" i="22"/>
  <c r="G25" i="22"/>
  <c r="E25" i="22"/>
  <c r="BE24" i="22"/>
  <c r="BD24" i="22"/>
  <c r="BC24" i="22"/>
  <c r="BB24" i="22"/>
  <c r="BA24" i="22"/>
  <c r="AZ24" i="22"/>
  <c r="AW24" i="22"/>
  <c r="AU24" i="22"/>
  <c r="AQ24" i="22"/>
  <c r="AO24" i="22"/>
  <c r="AK24" i="22"/>
  <c r="AI24" i="22"/>
  <c r="AE24" i="22"/>
  <c r="AC24" i="22"/>
  <c r="Y24" i="22"/>
  <c r="W24" i="22"/>
  <c r="S24" i="22"/>
  <c r="Q24" i="22"/>
  <c r="M24" i="22"/>
  <c r="K24" i="22"/>
  <c r="G24" i="22"/>
  <c r="E24" i="22"/>
  <c r="BE10" i="22"/>
  <c r="BC10" i="22"/>
  <c r="BB10" i="22"/>
  <c r="BA10" i="22"/>
  <c r="AZ10" i="22"/>
  <c r="AY56" i="20"/>
  <c r="AS56" i="20"/>
  <c r="AM56" i="20"/>
  <c r="AG56" i="20"/>
  <c r="AA56" i="20"/>
  <c r="U56" i="20"/>
  <c r="O56" i="20"/>
  <c r="I56" i="20"/>
  <c r="AY55" i="20"/>
  <c r="AS55" i="20"/>
  <c r="AM55" i="20"/>
  <c r="AG55" i="20"/>
  <c r="AA55" i="20"/>
  <c r="U55" i="20"/>
  <c r="O55" i="20"/>
  <c r="I55" i="20"/>
  <c r="AY54" i="20"/>
  <c r="AS54" i="20"/>
  <c r="AM54" i="20"/>
  <c r="AG54" i="20"/>
  <c r="AA54" i="20"/>
  <c r="U54" i="20"/>
  <c r="O54" i="20"/>
  <c r="I54" i="20"/>
  <c r="AY53" i="20"/>
  <c r="AS53" i="20"/>
  <c r="AM53" i="20"/>
  <c r="AG53" i="20"/>
  <c r="AA53" i="20"/>
  <c r="U53" i="20"/>
  <c r="O53" i="20"/>
  <c r="I53" i="20"/>
  <c r="AY52" i="20"/>
  <c r="AS52" i="20"/>
  <c r="AM52" i="20"/>
  <c r="AG52" i="20"/>
  <c r="AA52" i="20"/>
  <c r="U52" i="20"/>
  <c r="O52" i="20"/>
  <c r="I52" i="20"/>
  <c r="AY51" i="20"/>
  <c r="AS51" i="20"/>
  <c r="AM51" i="20"/>
  <c r="AG51" i="20"/>
  <c r="AA51" i="20"/>
  <c r="U51" i="20"/>
  <c r="O51" i="20"/>
  <c r="I51" i="20"/>
  <c r="AY50" i="20"/>
  <c r="AS50" i="20"/>
  <c r="AM50" i="20"/>
  <c r="AG50" i="20"/>
  <c r="AA50" i="20"/>
  <c r="U50" i="20"/>
  <c r="O50" i="20"/>
  <c r="I50" i="20"/>
  <c r="AY49" i="20"/>
  <c r="AS49" i="20"/>
  <c r="AM49" i="20"/>
  <c r="AG49" i="20"/>
  <c r="AA49" i="20"/>
  <c r="U49" i="20"/>
  <c r="O49" i="20"/>
  <c r="I49" i="20"/>
  <c r="AY48" i="20"/>
  <c r="AS48" i="20"/>
  <c r="AM48" i="20"/>
  <c r="AG48" i="20"/>
  <c r="AA48" i="20"/>
  <c r="U48" i="20"/>
  <c r="O48" i="20"/>
  <c r="I48" i="20"/>
  <c r="AY47" i="20"/>
  <c r="AS47" i="20"/>
  <c r="AM47" i="20"/>
  <c r="AG47" i="20"/>
  <c r="AA47" i="20"/>
  <c r="U47" i="20"/>
  <c r="O47" i="20"/>
  <c r="I47" i="20"/>
  <c r="AY46" i="20"/>
  <c r="AS46" i="20"/>
  <c r="AM46" i="20"/>
  <c r="AG46" i="20"/>
  <c r="AA46" i="20"/>
  <c r="U46" i="20"/>
  <c r="O46" i="20"/>
  <c r="I46" i="20"/>
  <c r="AY45" i="20"/>
  <c r="AS45" i="20"/>
  <c r="AM45" i="20"/>
  <c r="AG45" i="20"/>
  <c r="AA45" i="20"/>
  <c r="U45" i="20"/>
  <c r="O45" i="20"/>
  <c r="O57" i="20" s="1"/>
  <c r="I45" i="20"/>
  <c r="AV37" i="20"/>
  <c r="AW37" i="20" s="1"/>
  <c r="AT37" i="20"/>
  <c r="AU37" i="20" s="1"/>
  <c r="AP37" i="20"/>
  <c r="AQ37" i="20" s="1"/>
  <c r="AN37" i="20"/>
  <c r="AO37" i="20" s="1"/>
  <c r="AJ37" i="20"/>
  <c r="AK37" i="20" s="1"/>
  <c r="AH37" i="20"/>
  <c r="AI37" i="20" s="1"/>
  <c r="AD37" i="20"/>
  <c r="AE37" i="20" s="1"/>
  <c r="AB37" i="20"/>
  <c r="AC37" i="20" s="1"/>
  <c r="X37" i="20"/>
  <c r="Y37" i="20" s="1"/>
  <c r="V37" i="20"/>
  <c r="R37" i="20"/>
  <c r="S37" i="20" s="1"/>
  <c r="P37" i="20"/>
  <c r="Q37" i="20" s="1"/>
  <c r="L37" i="20"/>
  <c r="J37" i="20"/>
  <c r="K37" i="20" s="1"/>
  <c r="F37" i="20"/>
  <c r="G37" i="20" s="1"/>
  <c r="D37" i="20"/>
  <c r="E37" i="20" s="1"/>
  <c r="BE36" i="20"/>
  <c r="BC36" i="20"/>
  <c r="BB36" i="20"/>
  <c r="BA36" i="20"/>
  <c r="AZ36" i="20"/>
  <c r="AW36" i="20"/>
  <c r="AU36" i="20"/>
  <c r="AQ36" i="20"/>
  <c r="AO36" i="20"/>
  <c r="AK36" i="20"/>
  <c r="AI36" i="20"/>
  <c r="AE36" i="20"/>
  <c r="AC36" i="20"/>
  <c r="Y36" i="20"/>
  <c r="W36" i="20"/>
  <c r="S36" i="20"/>
  <c r="Q36" i="20"/>
  <c r="M36" i="20"/>
  <c r="K36" i="20"/>
  <c r="G36" i="20"/>
  <c r="E36" i="20"/>
  <c r="BE35" i="20"/>
  <c r="BC35" i="20"/>
  <c r="BB35" i="20"/>
  <c r="BA35" i="20"/>
  <c r="AZ35" i="20"/>
  <c r="AW35" i="20"/>
  <c r="AU35" i="20"/>
  <c r="AQ35" i="20"/>
  <c r="AO35" i="20"/>
  <c r="AK35" i="20"/>
  <c r="AI35" i="20"/>
  <c r="AE35" i="20"/>
  <c r="AC35" i="20"/>
  <c r="Y35" i="20"/>
  <c r="W35" i="20"/>
  <c r="S35" i="20"/>
  <c r="Q35" i="20"/>
  <c r="M35" i="20"/>
  <c r="K35" i="20"/>
  <c r="G35" i="20"/>
  <c r="E35" i="20"/>
  <c r="BE34" i="20"/>
  <c r="BC34" i="20"/>
  <c r="BB34" i="20"/>
  <c r="BA34" i="20"/>
  <c r="AZ34" i="20"/>
  <c r="AW34" i="20"/>
  <c r="AU34" i="20"/>
  <c r="AQ34" i="20"/>
  <c r="AO34" i="20"/>
  <c r="AK34" i="20"/>
  <c r="AI34" i="20"/>
  <c r="AE34" i="20"/>
  <c r="AC34" i="20"/>
  <c r="Y34" i="20"/>
  <c r="W34" i="20"/>
  <c r="S34" i="20"/>
  <c r="Q34" i="20"/>
  <c r="M34" i="20"/>
  <c r="K34" i="20"/>
  <c r="G34" i="20"/>
  <c r="E34" i="20"/>
  <c r="AX31" i="20"/>
  <c r="AV31" i="20"/>
  <c r="AT31" i="20"/>
  <c r="AR31" i="20"/>
  <c r="AP31" i="20"/>
  <c r="AN31" i="20"/>
  <c r="AL31" i="20"/>
  <c r="AJ31" i="20"/>
  <c r="AH31" i="20"/>
  <c r="AF31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F31" i="20"/>
  <c r="D31" i="20"/>
  <c r="BE29" i="20"/>
  <c r="BD29" i="20"/>
  <c r="BC29" i="20"/>
  <c r="BB29" i="20"/>
  <c r="BA29" i="20"/>
  <c r="AZ29" i="20"/>
  <c r="AW29" i="20"/>
  <c r="AU29" i="20"/>
  <c r="AQ29" i="20"/>
  <c r="AO29" i="20"/>
  <c r="AK29" i="20"/>
  <c r="AI29" i="20"/>
  <c r="AE29" i="20"/>
  <c r="AC29" i="20"/>
  <c r="Y29" i="20"/>
  <c r="W29" i="20"/>
  <c r="S29" i="20"/>
  <c r="Q29" i="20"/>
  <c r="M29" i="20"/>
  <c r="K29" i="20"/>
  <c r="G29" i="20"/>
  <c r="E29" i="20"/>
  <c r="BE28" i="20"/>
  <c r="BD28" i="20"/>
  <c r="BC28" i="20"/>
  <c r="BB28" i="20"/>
  <c r="BA28" i="20"/>
  <c r="AZ28" i="20"/>
  <c r="AW28" i="20"/>
  <c r="AU28" i="20"/>
  <c r="AQ28" i="20"/>
  <c r="AO28" i="20"/>
  <c r="AK28" i="20"/>
  <c r="AI28" i="20"/>
  <c r="AE28" i="20"/>
  <c r="AC28" i="20"/>
  <c r="Y28" i="20"/>
  <c r="W28" i="20"/>
  <c r="S28" i="20"/>
  <c r="Q28" i="20"/>
  <c r="M28" i="20"/>
  <c r="K28" i="20"/>
  <c r="G28" i="20"/>
  <c r="E28" i="20"/>
  <c r="BE23" i="20"/>
  <c r="BD23" i="20"/>
  <c r="BC23" i="20"/>
  <c r="BB23" i="20"/>
  <c r="BA23" i="20"/>
  <c r="AZ23" i="20"/>
  <c r="AQ23" i="20"/>
  <c r="AO23" i="20"/>
  <c r="AK23" i="20"/>
  <c r="AI23" i="20"/>
  <c r="AE23" i="20"/>
  <c r="AC23" i="20"/>
  <c r="Y23" i="20"/>
  <c r="W23" i="20"/>
  <c r="S23" i="20"/>
  <c r="Q23" i="20"/>
  <c r="M23" i="20"/>
  <c r="K23" i="20"/>
  <c r="G23" i="20"/>
  <c r="E23" i="20"/>
  <c r="BE22" i="20"/>
  <c r="BD22" i="20"/>
  <c r="BC22" i="20"/>
  <c r="BB22" i="20"/>
  <c r="BA22" i="20"/>
  <c r="AZ22" i="20"/>
  <c r="AQ22" i="20"/>
  <c r="AO22" i="20"/>
  <c r="AK22" i="20"/>
  <c r="AI22" i="20"/>
  <c r="AE22" i="20"/>
  <c r="AC22" i="20"/>
  <c r="Y22" i="20"/>
  <c r="W22" i="20"/>
  <c r="S22" i="20"/>
  <c r="Q22" i="20"/>
  <c r="M22" i="20"/>
  <c r="K22" i="20"/>
  <c r="G22" i="20"/>
  <c r="E22" i="20"/>
  <c r="AY50" i="13"/>
  <c r="AS50" i="13"/>
  <c r="AM50" i="13"/>
  <c r="AG50" i="13"/>
  <c r="AA50" i="13"/>
  <c r="U50" i="13"/>
  <c r="O50" i="13"/>
  <c r="I50" i="13"/>
  <c r="AY49" i="13"/>
  <c r="AS49" i="13"/>
  <c r="AM49" i="13"/>
  <c r="AG49" i="13"/>
  <c r="AA49" i="13"/>
  <c r="U49" i="13"/>
  <c r="O49" i="13"/>
  <c r="I49" i="13"/>
  <c r="AY48" i="13"/>
  <c r="AS48" i="13"/>
  <c r="AM48" i="13"/>
  <c r="AG48" i="13"/>
  <c r="AA48" i="13"/>
  <c r="U48" i="13"/>
  <c r="O48" i="13"/>
  <c r="I48" i="13"/>
  <c r="AY47" i="13"/>
  <c r="AS47" i="13"/>
  <c r="AM47" i="13"/>
  <c r="AG47" i="13"/>
  <c r="AA47" i="13"/>
  <c r="U47" i="13"/>
  <c r="O47" i="13"/>
  <c r="I47" i="13"/>
  <c r="AY46" i="13"/>
  <c r="AS46" i="13"/>
  <c r="AM46" i="13"/>
  <c r="AG46" i="13"/>
  <c r="AA46" i="13"/>
  <c r="U46" i="13"/>
  <c r="O46" i="13"/>
  <c r="I46" i="13"/>
  <c r="AY45" i="13"/>
  <c r="AS45" i="13"/>
  <c r="AM45" i="13"/>
  <c r="AG45" i="13"/>
  <c r="AA45" i="13"/>
  <c r="U45" i="13"/>
  <c r="O45" i="13"/>
  <c r="I45" i="13"/>
  <c r="AY44" i="13"/>
  <c r="AS44" i="13"/>
  <c r="AM44" i="13"/>
  <c r="AG44" i="13"/>
  <c r="AA44" i="13"/>
  <c r="U44" i="13"/>
  <c r="O44" i="13"/>
  <c r="I44" i="13"/>
  <c r="AY43" i="13"/>
  <c r="AS43" i="13"/>
  <c r="AM43" i="13"/>
  <c r="AG43" i="13"/>
  <c r="AA43" i="13"/>
  <c r="U43" i="13"/>
  <c r="O43" i="13"/>
  <c r="I43" i="13"/>
  <c r="AY42" i="13"/>
  <c r="AS42" i="13"/>
  <c r="AM42" i="13"/>
  <c r="AG42" i="13"/>
  <c r="AA42" i="13"/>
  <c r="U42" i="13"/>
  <c r="O42" i="13"/>
  <c r="I42" i="13"/>
  <c r="AY41" i="13"/>
  <c r="AS41" i="13"/>
  <c r="AM41" i="13"/>
  <c r="AG41" i="13"/>
  <c r="AA41" i="13"/>
  <c r="U41" i="13"/>
  <c r="O41" i="13"/>
  <c r="I41" i="13"/>
  <c r="AY40" i="13"/>
  <c r="AS40" i="13"/>
  <c r="AM40" i="13"/>
  <c r="AG40" i="13"/>
  <c r="AA40" i="13"/>
  <c r="U40" i="13"/>
  <c r="O40" i="13"/>
  <c r="I40" i="13"/>
  <c r="AY39" i="13"/>
  <c r="AS39" i="13"/>
  <c r="AM39" i="13"/>
  <c r="AG39" i="13"/>
  <c r="AA39" i="13"/>
  <c r="AA51" i="13" s="1"/>
  <c r="U39" i="13"/>
  <c r="O39" i="13"/>
  <c r="I39" i="13"/>
  <c r="AV31" i="13"/>
  <c r="AW31" i="13" s="1"/>
  <c r="AT31" i="13"/>
  <c r="AU31" i="13" s="1"/>
  <c r="AP31" i="13"/>
  <c r="AQ31" i="13" s="1"/>
  <c r="AN31" i="13"/>
  <c r="AO31" i="13" s="1"/>
  <c r="AJ31" i="13"/>
  <c r="AK31" i="13" s="1"/>
  <c r="AH31" i="13"/>
  <c r="AI31" i="13" s="1"/>
  <c r="AD31" i="13"/>
  <c r="AE31" i="13" s="1"/>
  <c r="AB31" i="13"/>
  <c r="AC31" i="13" s="1"/>
  <c r="X31" i="13"/>
  <c r="Y31" i="13" s="1"/>
  <c r="V31" i="13"/>
  <c r="W31" i="13" s="1"/>
  <c r="R31" i="13"/>
  <c r="S31" i="13" s="1"/>
  <c r="P31" i="13"/>
  <c r="L31" i="13"/>
  <c r="J31" i="13"/>
  <c r="K31" i="13" s="1"/>
  <c r="F31" i="13"/>
  <c r="G31" i="13" s="1"/>
  <c r="D31" i="13"/>
  <c r="E31" i="13" s="1"/>
  <c r="BE30" i="13"/>
  <c r="BC30" i="13"/>
  <c r="BB30" i="13"/>
  <c r="BA30" i="13"/>
  <c r="AZ30" i="13"/>
  <c r="AW30" i="13"/>
  <c r="AU30" i="13"/>
  <c r="AQ30" i="13"/>
  <c r="AO30" i="13"/>
  <c r="AK30" i="13"/>
  <c r="AI30" i="13"/>
  <c r="AE30" i="13"/>
  <c r="AC30" i="13"/>
  <c r="Y30" i="13"/>
  <c r="W30" i="13"/>
  <c r="S30" i="13"/>
  <c r="Q30" i="13"/>
  <c r="M30" i="13"/>
  <c r="K30" i="13"/>
  <c r="G30" i="13"/>
  <c r="E30" i="13"/>
  <c r="BE29" i="13"/>
  <c r="BC29" i="13"/>
  <c r="BB29" i="13"/>
  <c r="BA29" i="13"/>
  <c r="AZ29" i="13"/>
  <c r="AW29" i="13"/>
  <c r="AU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BE28" i="13"/>
  <c r="BC28" i="13"/>
  <c r="BB28" i="13"/>
  <c r="BA28" i="13"/>
  <c r="AZ28" i="13"/>
  <c r="AW28" i="13"/>
  <c r="AU28" i="13"/>
  <c r="AQ28" i="13"/>
  <c r="AO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AX25" i="13"/>
  <c r="AV25" i="13"/>
  <c r="AT25" i="13"/>
  <c r="AR25" i="13"/>
  <c r="AP25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D25" i="13"/>
  <c r="BE24" i="13"/>
  <c r="BD24" i="13"/>
  <c r="BC24" i="13"/>
  <c r="BB24" i="13"/>
  <c r="BA24" i="13"/>
  <c r="AZ24" i="13"/>
  <c r="AW24" i="13"/>
  <c r="AU24" i="13"/>
  <c r="AQ24" i="13"/>
  <c r="AO24" i="13"/>
  <c r="AK24" i="13"/>
  <c r="AI24" i="13"/>
  <c r="AE24" i="13"/>
  <c r="AC24" i="13"/>
  <c r="Y24" i="13"/>
  <c r="W24" i="13"/>
  <c r="S24" i="13"/>
  <c r="Q24" i="13"/>
  <c r="M24" i="13"/>
  <c r="K24" i="13"/>
  <c r="G24" i="13"/>
  <c r="E24" i="13"/>
  <c r="BE23" i="13"/>
  <c r="BD23" i="13"/>
  <c r="BC23" i="13"/>
  <c r="BB23" i="13"/>
  <c r="BA23" i="13"/>
  <c r="AZ23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8" i="13"/>
  <c r="BD18" i="13"/>
  <c r="BC18" i="13"/>
  <c r="BB18" i="13"/>
  <c r="BA18" i="13"/>
  <c r="AZ18" i="13"/>
  <c r="AW18" i="13"/>
  <c r="AU18" i="13"/>
  <c r="AQ18" i="13"/>
  <c r="AO18" i="13"/>
  <c r="AI18" i="13"/>
  <c r="AE18" i="13"/>
  <c r="AC18" i="13"/>
  <c r="Y18" i="13"/>
  <c r="W18" i="13"/>
  <c r="S18" i="13"/>
  <c r="Q18" i="13"/>
  <c r="M18" i="13"/>
  <c r="K18" i="13"/>
  <c r="G18" i="13"/>
  <c r="E18" i="13"/>
  <c r="BE16" i="13"/>
  <c r="BD16" i="13"/>
  <c r="BC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E15" i="13"/>
  <c r="AC15" i="13"/>
  <c r="Y15" i="13"/>
  <c r="W15" i="13"/>
  <c r="S15" i="13"/>
  <c r="Q15" i="13"/>
  <c r="M15" i="13"/>
  <c r="K15" i="13"/>
  <c r="G15" i="13"/>
  <c r="E15" i="13"/>
  <c r="BE12" i="13"/>
  <c r="BD12" i="13"/>
  <c r="BC12" i="13"/>
  <c r="BB12" i="13"/>
  <c r="BA12" i="13"/>
  <c r="AZ12" i="13"/>
  <c r="Y12" i="13"/>
  <c r="W12" i="13"/>
  <c r="S12" i="13"/>
  <c r="Q12" i="13"/>
  <c r="M12" i="13"/>
  <c r="K12" i="13"/>
  <c r="G12" i="13"/>
  <c r="E12" i="13"/>
  <c r="AY56" i="23"/>
  <c r="AS56" i="23"/>
  <c r="AM56" i="23"/>
  <c r="AG56" i="23"/>
  <c r="AA56" i="23"/>
  <c r="U56" i="23"/>
  <c r="O56" i="23"/>
  <c r="I56" i="23"/>
  <c r="AY55" i="23"/>
  <c r="AS55" i="23"/>
  <c r="AM55" i="23"/>
  <c r="AG55" i="23"/>
  <c r="AA55" i="23"/>
  <c r="U55" i="23"/>
  <c r="O55" i="23"/>
  <c r="I55" i="23"/>
  <c r="AY54" i="23"/>
  <c r="AS54" i="23"/>
  <c r="AM54" i="23"/>
  <c r="AG54" i="23"/>
  <c r="AA54" i="23"/>
  <c r="U54" i="23"/>
  <c r="O54" i="23"/>
  <c r="I54" i="23"/>
  <c r="AY53" i="23"/>
  <c r="AS53" i="23"/>
  <c r="AM53" i="23"/>
  <c r="AG53" i="23"/>
  <c r="AA53" i="23"/>
  <c r="U53" i="23"/>
  <c r="O53" i="23"/>
  <c r="I53" i="23"/>
  <c r="AY52" i="23"/>
  <c r="AS52" i="23"/>
  <c r="AM52" i="23"/>
  <c r="AG52" i="23"/>
  <c r="AA52" i="23"/>
  <c r="U52" i="23"/>
  <c r="O52" i="23"/>
  <c r="I52" i="23"/>
  <c r="AY51" i="23"/>
  <c r="AS51" i="23"/>
  <c r="AM51" i="23"/>
  <c r="AG51" i="23"/>
  <c r="AA51" i="23"/>
  <c r="U51" i="23"/>
  <c r="O51" i="23"/>
  <c r="I51" i="23"/>
  <c r="AY50" i="23"/>
  <c r="AS50" i="23"/>
  <c r="AM50" i="23"/>
  <c r="AG50" i="23"/>
  <c r="AA50" i="23"/>
  <c r="U50" i="23"/>
  <c r="O50" i="23"/>
  <c r="I50" i="23"/>
  <c r="AY49" i="23"/>
  <c r="AS49" i="23"/>
  <c r="AM49" i="23"/>
  <c r="AG49" i="23"/>
  <c r="AA49" i="23"/>
  <c r="U49" i="23"/>
  <c r="O49" i="23"/>
  <c r="I49" i="23"/>
  <c r="AY48" i="23"/>
  <c r="AS48" i="23"/>
  <c r="AM48" i="23"/>
  <c r="AG48" i="23"/>
  <c r="AA48" i="23"/>
  <c r="U48" i="23"/>
  <c r="O48" i="23"/>
  <c r="I48" i="23"/>
  <c r="AY47" i="23"/>
  <c r="AS47" i="23"/>
  <c r="AM47" i="23"/>
  <c r="AG47" i="23"/>
  <c r="AA47" i="23"/>
  <c r="U47" i="23"/>
  <c r="O47" i="23"/>
  <c r="I47" i="23"/>
  <c r="AY46" i="23"/>
  <c r="AS46" i="23"/>
  <c r="AM46" i="23"/>
  <c r="AG46" i="23"/>
  <c r="AA46" i="23"/>
  <c r="U46" i="23"/>
  <c r="O46" i="23"/>
  <c r="I46" i="23"/>
  <c r="AY45" i="23"/>
  <c r="AS45" i="23"/>
  <c r="AM45" i="23"/>
  <c r="AG45" i="23"/>
  <c r="AA45" i="23"/>
  <c r="U45" i="23"/>
  <c r="U57" i="23" s="1"/>
  <c r="O45" i="23"/>
  <c r="I45" i="23"/>
  <c r="AV37" i="23"/>
  <c r="AW37" i="23" s="1"/>
  <c r="AT37" i="23"/>
  <c r="AU37" i="23" s="1"/>
  <c r="AP37" i="23"/>
  <c r="AQ37" i="23" s="1"/>
  <c r="AN37" i="23"/>
  <c r="AO37" i="23" s="1"/>
  <c r="AJ37" i="23"/>
  <c r="AK37" i="23" s="1"/>
  <c r="AH37" i="23"/>
  <c r="AI37" i="23" s="1"/>
  <c r="AD37" i="23"/>
  <c r="AE37" i="23" s="1"/>
  <c r="AB37" i="23"/>
  <c r="AC37" i="23" s="1"/>
  <c r="X37" i="23"/>
  <c r="Y37" i="23" s="1"/>
  <c r="V37" i="23"/>
  <c r="W37" i="23" s="1"/>
  <c r="R37" i="23"/>
  <c r="S37" i="23" s="1"/>
  <c r="P37" i="23"/>
  <c r="L37" i="23"/>
  <c r="M37" i="23" s="1"/>
  <c r="J37" i="23"/>
  <c r="K37" i="23" s="1"/>
  <c r="F37" i="23"/>
  <c r="D37" i="23"/>
  <c r="E37" i="23" s="1"/>
  <c r="BE36" i="23"/>
  <c r="BC36" i="23"/>
  <c r="BB36" i="23"/>
  <c r="BA36" i="23"/>
  <c r="AZ36" i="23"/>
  <c r="AW36" i="23"/>
  <c r="AU36" i="23"/>
  <c r="AQ36" i="23"/>
  <c r="AO36" i="23"/>
  <c r="AK36" i="23"/>
  <c r="AI36" i="23"/>
  <c r="AE36" i="23"/>
  <c r="AC36" i="23"/>
  <c r="Y36" i="23"/>
  <c r="W36" i="23"/>
  <c r="S36" i="23"/>
  <c r="Q36" i="23"/>
  <c r="M36" i="23"/>
  <c r="K36" i="23"/>
  <c r="G36" i="23"/>
  <c r="E36" i="23"/>
  <c r="BE35" i="23"/>
  <c r="BC35" i="23"/>
  <c r="BB35" i="23"/>
  <c r="BA35" i="23"/>
  <c r="AZ35" i="23"/>
  <c r="AW35" i="23"/>
  <c r="AU35" i="23"/>
  <c r="AQ35" i="23"/>
  <c r="AO35" i="23"/>
  <c r="AK35" i="23"/>
  <c r="AI35" i="23"/>
  <c r="AE35" i="23"/>
  <c r="AC35" i="23"/>
  <c r="Y35" i="23"/>
  <c r="W35" i="23"/>
  <c r="S35" i="23"/>
  <c r="Q35" i="23"/>
  <c r="M35" i="23"/>
  <c r="K35" i="23"/>
  <c r="G35" i="23"/>
  <c r="E35" i="23"/>
  <c r="BE34" i="23"/>
  <c r="BC34" i="23"/>
  <c r="BB34" i="23"/>
  <c r="BA34" i="23"/>
  <c r="AZ34" i="23"/>
  <c r="AW34" i="23"/>
  <c r="AU34" i="23"/>
  <c r="AQ34" i="23"/>
  <c r="AO34" i="23"/>
  <c r="AK34" i="23"/>
  <c r="AI34" i="23"/>
  <c r="AE34" i="23"/>
  <c r="AC34" i="23"/>
  <c r="Y34" i="23"/>
  <c r="W34" i="23"/>
  <c r="S34" i="23"/>
  <c r="Q34" i="23"/>
  <c r="M34" i="23"/>
  <c r="K34" i="23"/>
  <c r="G34" i="23"/>
  <c r="E34" i="23"/>
  <c r="AX31" i="23"/>
  <c r="AV31" i="23"/>
  <c r="AT31" i="23"/>
  <c r="AR31" i="23"/>
  <c r="AP31" i="23"/>
  <c r="AN31" i="23"/>
  <c r="AL31" i="23"/>
  <c r="AJ31" i="23"/>
  <c r="AH31" i="23"/>
  <c r="AF31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BE30" i="23"/>
  <c r="BD30" i="23"/>
  <c r="BC30" i="23"/>
  <c r="BB30" i="23"/>
  <c r="BA30" i="23"/>
  <c r="AZ30" i="23"/>
  <c r="AW30" i="23"/>
  <c r="AU30" i="23"/>
  <c r="AQ30" i="23"/>
  <c r="AO30" i="23"/>
  <c r="AK30" i="23"/>
  <c r="AI30" i="23"/>
  <c r="AE30" i="23"/>
  <c r="AC30" i="23"/>
  <c r="Y30" i="23"/>
  <c r="W30" i="23"/>
  <c r="S30" i="23"/>
  <c r="Q30" i="23"/>
  <c r="M30" i="23"/>
  <c r="K30" i="23"/>
  <c r="G30" i="23"/>
  <c r="E30" i="23"/>
  <c r="BE29" i="23"/>
  <c r="BD29" i="23"/>
  <c r="BC29" i="23"/>
  <c r="BB29" i="23"/>
  <c r="BA29" i="23"/>
  <c r="AZ29" i="23"/>
  <c r="AW29" i="23"/>
  <c r="AU29" i="23"/>
  <c r="AQ29" i="23"/>
  <c r="AO29" i="23"/>
  <c r="AK29" i="23"/>
  <c r="AI29" i="23"/>
  <c r="AE29" i="23"/>
  <c r="AC29" i="23"/>
  <c r="Y29" i="23"/>
  <c r="W29" i="23"/>
  <c r="S29" i="23"/>
  <c r="Q29" i="23"/>
  <c r="M29" i="23"/>
  <c r="K29" i="23"/>
  <c r="G29" i="23"/>
  <c r="E29" i="23"/>
  <c r="BE28" i="23"/>
  <c r="BD28" i="23"/>
  <c r="BC28" i="23"/>
  <c r="BB28" i="23"/>
  <c r="BA28" i="23"/>
  <c r="AZ28" i="23"/>
  <c r="AW28" i="23"/>
  <c r="AU28" i="23"/>
  <c r="AQ28" i="23"/>
  <c r="AO28" i="23"/>
  <c r="AK28" i="23"/>
  <c r="AI28" i="23"/>
  <c r="AE28" i="23"/>
  <c r="AC28" i="23"/>
  <c r="Y28" i="23"/>
  <c r="W28" i="23"/>
  <c r="S28" i="23"/>
  <c r="Q28" i="23"/>
  <c r="M28" i="23"/>
  <c r="K28" i="23"/>
  <c r="G28" i="23"/>
  <c r="E28" i="23"/>
  <c r="BE27" i="23"/>
  <c r="BD27" i="23"/>
  <c r="BC27" i="23"/>
  <c r="BB27" i="23"/>
  <c r="BA27" i="23"/>
  <c r="AZ27" i="23"/>
  <c r="AW27" i="23"/>
  <c r="AU27" i="23"/>
  <c r="AQ27" i="23"/>
  <c r="AO27" i="23"/>
  <c r="AK27" i="23"/>
  <c r="AI27" i="23"/>
  <c r="AE27" i="23"/>
  <c r="AC27" i="23"/>
  <c r="Y27" i="23"/>
  <c r="W27" i="23"/>
  <c r="S27" i="23"/>
  <c r="Q27" i="23"/>
  <c r="M27" i="23"/>
  <c r="K27" i="23"/>
  <c r="G27" i="23"/>
  <c r="E27" i="23"/>
  <c r="BE26" i="23"/>
  <c r="BD26" i="23"/>
  <c r="BC26" i="23"/>
  <c r="BB26" i="23"/>
  <c r="BA26" i="23"/>
  <c r="AZ26" i="23"/>
  <c r="AW26" i="23"/>
  <c r="AU26" i="23"/>
  <c r="AQ26" i="23"/>
  <c r="AO26" i="23"/>
  <c r="AK26" i="23"/>
  <c r="AI26" i="23"/>
  <c r="AE26" i="23"/>
  <c r="AC26" i="23"/>
  <c r="Y26" i="23"/>
  <c r="W26" i="23"/>
  <c r="S26" i="23"/>
  <c r="Q26" i="23"/>
  <c r="M26" i="23"/>
  <c r="K26" i="23"/>
  <c r="G26" i="23"/>
  <c r="E26" i="23"/>
  <c r="BE25" i="23"/>
  <c r="BD25" i="23"/>
  <c r="BC25" i="23"/>
  <c r="BB25" i="23"/>
  <c r="BA25" i="23"/>
  <c r="AZ25" i="23"/>
  <c r="AU25" i="23"/>
  <c r="AQ25" i="23"/>
  <c r="AO25" i="23"/>
  <c r="AK25" i="23"/>
  <c r="AI25" i="23"/>
  <c r="AE25" i="23"/>
  <c r="AC25" i="23"/>
  <c r="Y25" i="23"/>
  <c r="W25" i="23"/>
  <c r="S25" i="23"/>
  <c r="Q25" i="23"/>
  <c r="M25" i="23"/>
  <c r="K25" i="23"/>
  <c r="G25" i="23"/>
  <c r="E25" i="23"/>
  <c r="BE24" i="23"/>
  <c r="BD24" i="23"/>
  <c r="BC24" i="23"/>
  <c r="BB24" i="23"/>
  <c r="BA24" i="23"/>
  <c r="AZ24" i="23"/>
  <c r="AU24" i="23"/>
  <c r="AQ24" i="23"/>
  <c r="AO24" i="23"/>
  <c r="AK24" i="23"/>
  <c r="AI24" i="23"/>
  <c r="AE24" i="23"/>
  <c r="AC24" i="23"/>
  <c r="Y24" i="23"/>
  <c r="W24" i="23"/>
  <c r="S24" i="23"/>
  <c r="Q24" i="23"/>
  <c r="M24" i="23"/>
  <c r="K24" i="23"/>
  <c r="G24" i="23"/>
  <c r="E24" i="23"/>
  <c r="BE22" i="23"/>
  <c r="BD22" i="23"/>
  <c r="BC22" i="23"/>
  <c r="BB22" i="23"/>
  <c r="BA22" i="23"/>
  <c r="AZ22" i="23"/>
  <c r="BE21" i="23"/>
  <c r="BD21" i="23"/>
  <c r="BC21" i="23"/>
  <c r="BB21" i="23"/>
  <c r="BA21" i="23"/>
  <c r="AZ21" i="23"/>
  <c r="BE20" i="23"/>
  <c r="BD20" i="23"/>
  <c r="BC20" i="23"/>
  <c r="BB20" i="23"/>
  <c r="BA20" i="23"/>
  <c r="AZ20" i="23"/>
  <c r="BE19" i="23"/>
  <c r="BD19" i="23"/>
  <c r="BC19" i="23"/>
  <c r="BB19" i="23"/>
  <c r="BA19" i="23"/>
  <c r="AZ19" i="23"/>
  <c r="BE18" i="23"/>
  <c r="BD18" i="23"/>
  <c r="BC18" i="23"/>
  <c r="BB18" i="23"/>
  <c r="BA18" i="23"/>
  <c r="AZ18" i="23"/>
  <c r="BE17" i="23"/>
  <c r="BD17" i="23"/>
  <c r="BC17" i="23"/>
  <c r="BB17" i="23"/>
  <c r="BA17" i="23"/>
  <c r="AZ17" i="23"/>
  <c r="BE16" i="23"/>
  <c r="BD16" i="23"/>
  <c r="BC16" i="23"/>
  <c r="BB16" i="23"/>
  <c r="BA16" i="23"/>
  <c r="AZ16" i="23"/>
  <c r="BE15" i="23"/>
  <c r="BD15" i="23"/>
  <c r="BC15" i="23"/>
  <c r="BB15" i="23"/>
  <c r="BA15" i="23"/>
  <c r="AZ15" i="23"/>
  <c r="BE14" i="23"/>
  <c r="BD14" i="23"/>
  <c r="BC14" i="23"/>
  <c r="BB14" i="23"/>
  <c r="BA14" i="23"/>
  <c r="AZ14" i="23"/>
  <c r="BE12" i="23"/>
  <c r="BD12" i="23"/>
  <c r="BC12" i="23"/>
  <c r="BB12" i="23"/>
  <c r="BA12" i="23"/>
  <c r="AZ12" i="23"/>
  <c r="BE10" i="23"/>
  <c r="BC10" i="23"/>
  <c r="BB10" i="23"/>
  <c r="BA10" i="23"/>
  <c r="AZ10" i="23"/>
  <c r="AY54" i="18"/>
  <c r="AS54" i="18"/>
  <c r="AM54" i="18"/>
  <c r="AG54" i="18"/>
  <c r="AA54" i="18"/>
  <c r="U54" i="18"/>
  <c r="O54" i="18"/>
  <c r="I54" i="18"/>
  <c r="AY53" i="18"/>
  <c r="AS53" i="18"/>
  <c r="AM53" i="18"/>
  <c r="AG53" i="18"/>
  <c r="AA53" i="18"/>
  <c r="U53" i="18"/>
  <c r="O53" i="18"/>
  <c r="I53" i="18"/>
  <c r="AY52" i="18"/>
  <c r="AS52" i="18"/>
  <c r="AM52" i="18"/>
  <c r="AG52" i="18"/>
  <c r="AA52" i="18"/>
  <c r="U52" i="18"/>
  <c r="O52" i="18"/>
  <c r="I52" i="18"/>
  <c r="AY51" i="18"/>
  <c r="AS51" i="18"/>
  <c r="AM51" i="18"/>
  <c r="AG51" i="18"/>
  <c r="AA51" i="18"/>
  <c r="U51" i="18"/>
  <c r="O51" i="18"/>
  <c r="I51" i="18"/>
  <c r="AY50" i="18"/>
  <c r="AS50" i="18"/>
  <c r="AM50" i="18"/>
  <c r="AG50" i="18"/>
  <c r="AA50" i="18"/>
  <c r="U50" i="18"/>
  <c r="O50" i="18"/>
  <c r="I50" i="18"/>
  <c r="AY49" i="18"/>
  <c r="AS49" i="18"/>
  <c r="AM49" i="18"/>
  <c r="AG49" i="18"/>
  <c r="AA49" i="18"/>
  <c r="U49" i="18"/>
  <c r="O49" i="18"/>
  <c r="I49" i="18"/>
  <c r="AY48" i="18"/>
  <c r="AS48" i="18"/>
  <c r="AM48" i="18"/>
  <c r="AG48" i="18"/>
  <c r="AA48" i="18"/>
  <c r="U48" i="18"/>
  <c r="O48" i="18"/>
  <c r="I48" i="18"/>
  <c r="AY47" i="18"/>
  <c r="AS47" i="18"/>
  <c r="AM47" i="18"/>
  <c r="AG47" i="18"/>
  <c r="AA47" i="18"/>
  <c r="U47" i="18"/>
  <c r="O47" i="18"/>
  <c r="I47" i="18"/>
  <c r="AY46" i="18"/>
  <c r="AS46" i="18"/>
  <c r="AM46" i="18"/>
  <c r="AG46" i="18"/>
  <c r="AA46" i="18"/>
  <c r="U46" i="18"/>
  <c r="O46" i="18"/>
  <c r="I46" i="18"/>
  <c r="AY45" i="18"/>
  <c r="AS45" i="18"/>
  <c r="AM45" i="18"/>
  <c r="AG45" i="18"/>
  <c r="AA45" i="18"/>
  <c r="U45" i="18"/>
  <c r="O45" i="18"/>
  <c r="I45" i="18"/>
  <c r="AY44" i="18"/>
  <c r="AS44" i="18"/>
  <c r="AM44" i="18"/>
  <c r="AG44" i="18"/>
  <c r="AA44" i="18"/>
  <c r="U44" i="18"/>
  <c r="O44" i="18"/>
  <c r="I44" i="18"/>
  <c r="AY43" i="18"/>
  <c r="AS43" i="18"/>
  <c r="AM43" i="18"/>
  <c r="AG43" i="18"/>
  <c r="AA43" i="18"/>
  <c r="U43" i="18"/>
  <c r="O43" i="18"/>
  <c r="I43" i="18"/>
  <c r="AV35" i="18"/>
  <c r="AW35" i="18" s="1"/>
  <c r="AT35" i="18"/>
  <c r="AU35" i="18" s="1"/>
  <c r="AP35" i="18"/>
  <c r="AQ35" i="18" s="1"/>
  <c r="AN35" i="18"/>
  <c r="AO35" i="18" s="1"/>
  <c r="AJ35" i="18"/>
  <c r="AK35" i="18" s="1"/>
  <c r="AH35" i="18"/>
  <c r="AI35" i="18" s="1"/>
  <c r="AD35" i="18"/>
  <c r="AE35" i="18" s="1"/>
  <c r="AB35" i="18"/>
  <c r="AC35" i="18" s="1"/>
  <c r="X35" i="18"/>
  <c r="Y35" i="18" s="1"/>
  <c r="V35" i="18"/>
  <c r="W35" i="18" s="1"/>
  <c r="R35" i="18"/>
  <c r="S35" i="18" s="1"/>
  <c r="P35" i="18"/>
  <c r="L35" i="18"/>
  <c r="M35" i="18" s="1"/>
  <c r="J35" i="18"/>
  <c r="K35" i="18" s="1"/>
  <c r="F35" i="18"/>
  <c r="D35" i="18"/>
  <c r="E35" i="18" s="1"/>
  <c r="BE34" i="18"/>
  <c r="BC34" i="18"/>
  <c r="BB34" i="18"/>
  <c r="BA34" i="18"/>
  <c r="AZ34" i="18"/>
  <c r="AW34" i="18"/>
  <c r="AU34" i="18"/>
  <c r="AQ34" i="18"/>
  <c r="AO34" i="18"/>
  <c r="AK34" i="18"/>
  <c r="AI34" i="18"/>
  <c r="AE34" i="18"/>
  <c r="AC34" i="18"/>
  <c r="Y34" i="18"/>
  <c r="W34" i="18"/>
  <c r="S34" i="18"/>
  <c r="Q34" i="18"/>
  <c r="M34" i="18"/>
  <c r="K34" i="18"/>
  <c r="G34" i="18"/>
  <c r="E34" i="18"/>
  <c r="BE33" i="18"/>
  <c r="BC33" i="18"/>
  <c r="BB33" i="18"/>
  <c r="BA33" i="18"/>
  <c r="AZ33" i="18"/>
  <c r="AW33" i="18"/>
  <c r="AU33" i="18"/>
  <c r="AQ33" i="18"/>
  <c r="AO33" i="18"/>
  <c r="AK33" i="18"/>
  <c r="AI33" i="18"/>
  <c r="AE33" i="18"/>
  <c r="AC33" i="18"/>
  <c r="Y33" i="18"/>
  <c r="W33" i="18"/>
  <c r="S33" i="18"/>
  <c r="Q33" i="18"/>
  <c r="M33" i="18"/>
  <c r="K33" i="18"/>
  <c r="G33" i="18"/>
  <c r="E33" i="18"/>
  <c r="BE32" i="18"/>
  <c r="BC32" i="18"/>
  <c r="BB32" i="18"/>
  <c r="BA32" i="18"/>
  <c r="AZ32" i="18"/>
  <c r="AW32" i="18"/>
  <c r="AU32" i="18"/>
  <c r="AQ32" i="18"/>
  <c r="AO32" i="18"/>
  <c r="AK32" i="18"/>
  <c r="AI32" i="18"/>
  <c r="AE32" i="18"/>
  <c r="AC32" i="18"/>
  <c r="Y32" i="18"/>
  <c r="W32" i="18"/>
  <c r="S32" i="18"/>
  <c r="Q32" i="18"/>
  <c r="M32" i="18"/>
  <c r="K32" i="18"/>
  <c r="G32" i="18"/>
  <c r="E32" i="18"/>
  <c r="AX29" i="18"/>
  <c r="AV29" i="18"/>
  <c r="AT29" i="18"/>
  <c r="AR29" i="18"/>
  <c r="AP29" i="18"/>
  <c r="AN29" i="18"/>
  <c r="AL29" i="18"/>
  <c r="AJ29" i="18"/>
  <c r="AH29" i="18"/>
  <c r="AF29" i="18"/>
  <c r="AD29" i="18"/>
  <c r="AB29" i="18"/>
  <c r="Z29" i="18"/>
  <c r="X29" i="18"/>
  <c r="V29" i="18"/>
  <c r="T29" i="18"/>
  <c r="R29" i="18"/>
  <c r="P29" i="18"/>
  <c r="N29" i="18"/>
  <c r="L29" i="18"/>
  <c r="J29" i="18"/>
  <c r="H29" i="18"/>
  <c r="F29" i="18"/>
  <c r="D29" i="18"/>
  <c r="BE28" i="18"/>
  <c r="BD28" i="18"/>
  <c r="BC28" i="18"/>
  <c r="BB28" i="18"/>
  <c r="BA28" i="18"/>
  <c r="AZ28" i="18"/>
  <c r="AW28" i="18"/>
  <c r="AU28" i="18"/>
  <c r="AQ28" i="18"/>
  <c r="AO28" i="18"/>
  <c r="AK28" i="18"/>
  <c r="AI28" i="18"/>
  <c r="AE28" i="18"/>
  <c r="AC28" i="18"/>
  <c r="Y28" i="18"/>
  <c r="W28" i="18"/>
  <c r="S28" i="18"/>
  <c r="Q28" i="18"/>
  <c r="M28" i="18"/>
  <c r="K28" i="18"/>
  <c r="G28" i="18"/>
  <c r="E28" i="18"/>
  <c r="BE27" i="18"/>
  <c r="BD27" i="18"/>
  <c r="BC27" i="18"/>
  <c r="BB27" i="18"/>
  <c r="BA27" i="18"/>
  <c r="AZ27" i="18"/>
  <c r="AW27" i="18"/>
  <c r="AU27" i="18"/>
  <c r="AQ27" i="18"/>
  <c r="AO27" i="18"/>
  <c r="AK27" i="18"/>
  <c r="AI27" i="18"/>
  <c r="AE27" i="18"/>
  <c r="AC27" i="18"/>
  <c r="Y27" i="18"/>
  <c r="W27" i="18"/>
  <c r="S27" i="18"/>
  <c r="Q27" i="18"/>
  <c r="M27" i="18"/>
  <c r="K27" i="18"/>
  <c r="G27" i="18"/>
  <c r="E27" i="18"/>
  <c r="BE26" i="18"/>
  <c r="BD26" i="18"/>
  <c r="BC26" i="18"/>
  <c r="BB26" i="18"/>
  <c r="BA26" i="18"/>
  <c r="AZ26" i="18"/>
  <c r="AW26" i="18"/>
  <c r="AU26" i="18"/>
  <c r="AQ26" i="18"/>
  <c r="AO26" i="18"/>
  <c r="AK26" i="18"/>
  <c r="AI26" i="18"/>
  <c r="AE26" i="18"/>
  <c r="AC26" i="18"/>
  <c r="Y26" i="18"/>
  <c r="W26" i="18"/>
  <c r="S26" i="18"/>
  <c r="Q26" i="18"/>
  <c r="M26" i="18"/>
  <c r="K26" i="18"/>
  <c r="G26" i="18"/>
  <c r="E26" i="18"/>
  <c r="BE25" i="18"/>
  <c r="BD25" i="18"/>
  <c r="BC25" i="18"/>
  <c r="BB25" i="18"/>
  <c r="BA25" i="18"/>
  <c r="AZ25" i="18"/>
  <c r="AW25" i="18"/>
  <c r="AU25" i="18"/>
  <c r="AQ25" i="18"/>
  <c r="AO25" i="18"/>
  <c r="AK25" i="18"/>
  <c r="AI25" i="18"/>
  <c r="AE25" i="18"/>
  <c r="AC25" i="18"/>
  <c r="Y25" i="18"/>
  <c r="W25" i="18"/>
  <c r="S25" i="18"/>
  <c r="Q25" i="18"/>
  <c r="M25" i="18"/>
  <c r="K25" i="18"/>
  <c r="G25" i="18"/>
  <c r="E25" i="18"/>
  <c r="BE24" i="18"/>
  <c r="BD24" i="18"/>
  <c r="BC24" i="18"/>
  <c r="BB24" i="18"/>
  <c r="BA24" i="18"/>
  <c r="AZ24" i="18"/>
  <c r="AW24" i="18"/>
  <c r="AU24" i="18"/>
  <c r="AQ24" i="18"/>
  <c r="AO24" i="18"/>
  <c r="AI24" i="18"/>
  <c r="AE24" i="18"/>
  <c r="AC24" i="18"/>
  <c r="Y24" i="18"/>
  <c r="W24" i="18"/>
  <c r="S24" i="18"/>
  <c r="Q24" i="18"/>
  <c r="M24" i="18"/>
  <c r="K24" i="18"/>
  <c r="G24" i="18"/>
  <c r="E24" i="18"/>
  <c r="BE23" i="18"/>
  <c r="BD23" i="18"/>
  <c r="BC23" i="18"/>
  <c r="BB23" i="18"/>
  <c r="BA23" i="18"/>
  <c r="AZ23" i="18"/>
  <c r="AW23" i="18"/>
  <c r="AU23" i="18"/>
  <c r="AQ23" i="18"/>
  <c r="AO23" i="18"/>
  <c r="AK23" i="18"/>
  <c r="AI23" i="18"/>
  <c r="AE23" i="18"/>
  <c r="AC23" i="18"/>
  <c r="Y23" i="18"/>
  <c r="W23" i="18"/>
  <c r="S23" i="18"/>
  <c r="Q23" i="18"/>
  <c r="M23" i="18"/>
  <c r="K23" i="18"/>
  <c r="G23" i="18"/>
  <c r="E23" i="18"/>
  <c r="BE22" i="18"/>
  <c r="BD22" i="18"/>
  <c r="BC22" i="18"/>
  <c r="BB22" i="18"/>
  <c r="BA22" i="18"/>
  <c r="AZ22" i="18"/>
  <c r="AW22" i="18"/>
  <c r="AU22" i="18"/>
  <c r="AQ22" i="18"/>
  <c r="AO22" i="18"/>
  <c r="AK22" i="18"/>
  <c r="AI22" i="18"/>
  <c r="AE22" i="18"/>
  <c r="AC22" i="18"/>
  <c r="Y22" i="18"/>
  <c r="W22" i="18"/>
  <c r="S22" i="18"/>
  <c r="Q22" i="18"/>
  <c r="M22" i="18"/>
  <c r="K22" i="18"/>
  <c r="G22" i="18"/>
  <c r="E22" i="18"/>
  <c r="BE21" i="18"/>
  <c r="BD21" i="18"/>
  <c r="BC21" i="18"/>
  <c r="BB21" i="18"/>
  <c r="BA21" i="18"/>
  <c r="AZ21" i="18"/>
  <c r="AW21" i="18"/>
  <c r="AU21" i="18"/>
  <c r="AQ21" i="18"/>
  <c r="AO21" i="18"/>
  <c r="AK21" i="18"/>
  <c r="AI21" i="18"/>
  <c r="AE21" i="18"/>
  <c r="AC21" i="18"/>
  <c r="Y21" i="18"/>
  <c r="W21" i="18"/>
  <c r="S21" i="18"/>
  <c r="Q21" i="18"/>
  <c r="M21" i="18"/>
  <c r="K21" i="18"/>
  <c r="G21" i="18"/>
  <c r="E21" i="18"/>
  <c r="BE20" i="18"/>
  <c r="BD20" i="18"/>
  <c r="BC20" i="18"/>
  <c r="BB20" i="18"/>
  <c r="BA20" i="18"/>
  <c r="AZ20" i="18"/>
  <c r="AW20" i="18"/>
  <c r="AU20" i="18"/>
  <c r="AQ20" i="18"/>
  <c r="AO20" i="18"/>
  <c r="AK20" i="18"/>
  <c r="AI20" i="18"/>
  <c r="AE20" i="18"/>
  <c r="AC20" i="18"/>
  <c r="Y20" i="18"/>
  <c r="W20" i="18"/>
  <c r="S20" i="18"/>
  <c r="Q20" i="18"/>
  <c r="M20" i="18"/>
  <c r="K20" i="18"/>
  <c r="G20" i="18"/>
  <c r="E20" i="18"/>
  <c r="BE19" i="18"/>
  <c r="BD19" i="18"/>
  <c r="BC19" i="18"/>
  <c r="BB19" i="18"/>
  <c r="BA19" i="18"/>
  <c r="AZ19" i="18"/>
  <c r="AW19" i="18"/>
  <c r="AU19" i="18"/>
  <c r="AQ19" i="18"/>
  <c r="AO19" i="18"/>
  <c r="AK19" i="18"/>
  <c r="AI19" i="18"/>
  <c r="AE19" i="18"/>
  <c r="AC19" i="18"/>
  <c r="Y19" i="18"/>
  <c r="W19" i="18"/>
  <c r="S19" i="18"/>
  <c r="Q19" i="18"/>
  <c r="M19" i="18"/>
  <c r="K19" i="18"/>
  <c r="G19" i="18"/>
  <c r="E19" i="18"/>
  <c r="BE18" i="18"/>
  <c r="BD18" i="18"/>
  <c r="BC18" i="18"/>
  <c r="BB18" i="18"/>
  <c r="BA18" i="18"/>
  <c r="AZ18" i="18"/>
  <c r="AW18" i="18"/>
  <c r="AU18" i="18"/>
  <c r="AQ18" i="18"/>
  <c r="AO18" i="18"/>
  <c r="AK18" i="18"/>
  <c r="AI18" i="18"/>
  <c r="AE18" i="18"/>
  <c r="AC18" i="18"/>
  <c r="Y18" i="18"/>
  <c r="W18" i="18"/>
  <c r="S18" i="18"/>
  <c r="Q18" i="18"/>
  <c r="M18" i="18"/>
  <c r="K18" i="18"/>
  <c r="G18" i="18"/>
  <c r="E18" i="18"/>
  <c r="BE17" i="18"/>
  <c r="BD17" i="18"/>
  <c r="BC17" i="18"/>
  <c r="BB17" i="18"/>
  <c r="BA17" i="18"/>
  <c r="AZ17" i="18"/>
  <c r="AW17" i="18"/>
  <c r="AU17" i="18"/>
  <c r="AQ17" i="18"/>
  <c r="AO17" i="18"/>
  <c r="AK17" i="18"/>
  <c r="AI17" i="18"/>
  <c r="AE17" i="18"/>
  <c r="AC17" i="18"/>
  <c r="Y17" i="18"/>
  <c r="W17" i="18"/>
  <c r="S17" i="18"/>
  <c r="Q17" i="18"/>
  <c r="M17" i="18"/>
  <c r="K17" i="18"/>
  <c r="G17" i="18"/>
  <c r="E17" i="18"/>
  <c r="BE16" i="18"/>
  <c r="BD16" i="18"/>
  <c r="BC16" i="18"/>
  <c r="BB16" i="18"/>
  <c r="BA16" i="18"/>
  <c r="AZ16" i="18"/>
  <c r="AW16" i="18"/>
  <c r="AU16" i="18"/>
  <c r="AQ16" i="18"/>
  <c r="AO16" i="18"/>
  <c r="AK16" i="18"/>
  <c r="AI16" i="18"/>
  <c r="AE16" i="18"/>
  <c r="AC16" i="18"/>
  <c r="Y16" i="18"/>
  <c r="W16" i="18"/>
  <c r="S16" i="18"/>
  <c r="Q16" i="18"/>
  <c r="M16" i="18"/>
  <c r="K16" i="18"/>
  <c r="G16" i="18"/>
  <c r="E16" i="18"/>
  <c r="BE15" i="18"/>
  <c r="BD15" i="18"/>
  <c r="BC15" i="18"/>
  <c r="BB15" i="18"/>
  <c r="BA15" i="18"/>
  <c r="AZ15" i="18"/>
  <c r="AW15" i="18"/>
  <c r="AU15" i="18"/>
  <c r="AQ15" i="18"/>
  <c r="AO15" i="18"/>
  <c r="AK15" i="18"/>
  <c r="AI15" i="18"/>
  <c r="AE15" i="18"/>
  <c r="AC15" i="18"/>
  <c r="Y15" i="18"/>
  <c r="W15" i="18"/>
  <c r="S15" i="18"/>
  <c r="Q15" i="18"/>
  <c r="M15" i="18"/>
  <c r="K15" i="18"/>
  <c r="G15" i="18"/>
  <c r="E15" i="18"/>
  <c r="BE12" i="18"/>
  <c r="BD12" i="18"/>
  <c r="BC12" i="18"/>
  <c r="BB12" i="18"/>
  <c r="BA12" i="18"/>
  <c r="AZ12" i="18"/>
  <c r="AY54" i="21"/>
  <c r="AS54" i="21"/>
  <c r="AM54" i="21"/>
  <c r="AG54" i="21"/>
  <c r="AA54" i="21"/>
  <c r="U54" i="21"/>
  <c r="O54" i="21"/>
  <c r="I54" i="21"/>
  <c r="AY53" i="21"/>
  <c r="AS53" i="21"/>
  <c r="AM53" i="21"/>
  <c r="AG53" i="21"/>
  <c r="AA53" i="21"/>
  <c r="U53" i="21"/>
  <c r="O53" i="21"/>
  <c r="I53" i="21"/>
  <c r="AY52" i="21"/>
  <c r="AS52" i="21"/>
  <c r="AM52" i="21"/>
  <c r="AG52" i="21"/>
  <c r="AA52" i="21"/>
  <c r="U52" i="21"/>
  <c r="O52" i="21"/>
  <c r="I52" i="21"/>
  <c r="AY51" i="21"/>
  <c r="AS51" i="21"/>
  <c r="AM51" i="21"/>
  <c r="AG51" i="21"/>
  <c r="AA51" i="21"/>
  <c r="U51" i="21"/>
  <c r="O51" i="21"/>
  <c r="I51" i="21"/>
  <c r="AY50" i="21"/>
  <c r="AS50" i="21"/>
  <c r="AM50" i="21"/>
  <c r="AG50" i="21"/>
  <c r="AA50" i="21"/>
  <c r="U50" i="21"/>
  <c r="O50" i="21"/>
  <c r="I50" i="21"/>
  <c r="AY49" i="21"/>
  <c r="AS49" i="21"/>
  <c r="AM49" i="21"/>
  <c r="AG49" i="21"/>
  <c r="AA49" i="21"/>
  <c r="U49" i="21"/>
  <c r="O49" i="21"/>
  <c r="I49" i="21"/>
  <c r="AY48" i="21"/>
  <c r="AS48" i="21"/>
  <c r="AM48" i="21"/>
  <c r="AG48" i="21"/>
  <c r="AA48" i="21"/>
  <c r="U48" i="21"/>
  <c r="O48" i="21"/>
  <c r="I48" i="21"/>
  <c r="AY47" i="21"/>
  <c r="AS47" i="21"/>
  <c r="AM47" i="21"/>
  <c r="AG47" i="21"/>
  <c r="AA47" i="21"/>
  <c r="U47" i="21"/>
  <c r="O47" i="21"/>
  <c r="I47" i="21"/>
  <c r="AY46" i="21"/>
  <c r="AS46" i="21"/>
  <c r="AM46" i="21"/>
  <c r="AG46" i="21"/>
  <c r="AA46" i="21"/>
  <c r="U46" i="21"/>
  <c r="O46" i="21"/>
  <c r="I46" i="21"/>
  <c r="AY45" i="21"/>
  <c r="AS45" i="21"/>
  <c r="AM45" i="21"/>
  <c r="AG45" i="21"/>
  <c r="AA45" i="21"/>
  <c r="U45" i="21"/>
  <c r="O45" i="21"/>
  <c r="I45" i="21"/>
  <c r="AY44" i="21"/>
  <c r="AS44" i="21"/>
  <c r="AM44" i="21"/>
  <c r="AG44" i="21"/>
  <c r="AA44" i="21"/>
  <c r="U44" i="21"/>
  <c r="O44" i="21"/>
  <c r="I44" i="21"/>
  <c r="AY43" i="21"/>
  <c r="AS43" i="21"/>
  <c r="AM43" i="21"/>
  <c r="AG43" i="21"/>
  <c r="AA43" i="21"/>
  <c r="U43" i="21"/>
  <c r="O43" i="21"/>
  <c r="O55" i="21" s="1"/>
  <c r="I43" i="21"/>
  <c r="AV35" i="21"/>
  <c r="AW35" i="21" s="1"/>
  <c r="AT35" i="21"/>
  <c r="AU35" i="21" s="1"/>
  <c r="AP35" i="21"/>
  <c r="AQ35" i="21" s="1"/>
  <c r="AN35" i="21"/>
  <c r="AO35" i="21" s="1"/>
  <c r="AJ35" i="21"/>
  <c r="AK35" i="21" s="1"/>
  <c r="AH35" i="21"/>
  <c r="AI35" i="21" s="1"/>
  <c r="AD35" i="21"/>
  <c r="AE35" i="21" s="1"/>
  <c r="AB35" i="21"/>
  <c r="AC35" i="21" s="1"/>
  <c r="X35" i="21"/>
  <c r="Y35" i="21" s="1"/>
  <c r="V35" i="21"/>
  <c r="R35" i="21"/>
  <c r="S35" i="21" s="1"/>
  <c r="P35" i="21"/>
  <c r="Q35" i="21" s="1"/>
  <c r="L35" i="21"/>
  <c r="M35" i="21" s="1"/>
  <c r="J35" i="21"/>
  <c r="K35" i="21" s="1"/>
  <c r="F35" i="21"/>
  <c r="D35" i="21"/>
  <c r="E35" i="21" s="1"/>
  <c r="BE34" i="21"/>
  <c r="BC34" i="21"/>
  <c r="BB34" i="21"/>
  <c r="BA34" i="21"/>
  <c r="AZ34" i="21"/>
  <c r="AW34" i="21"/>
  <c r="AU34" i="21"/>
  <c r="AQ34" i="21"/>
  <c r="AO34" i="21"/>
  <c r="AK34" i="21"/>
  <c r="AI34" i="21"/>
  <c r="AE34" i="21"/>
  <c r="AC34" i="21"/>
  <c r="Y34" i="21"/>
  <c r="W34" i="21"/>
  <c r="S34" i="21"/>
  <c r="Q34" i="21"/>
  <c r="M34" i="21"/>
  <c r="K34" i="21"/>
  <c r="G34" i="21"/>
  <c r="E34" i="21"/>
  <c r="BE33" i="21"/>
  <c r="BC33" i="21"/>
  <c r="BB33" i="21"/>
  <c r="BA33" i="21"/>
  <c r="AZ33" i="21"/>
  <c r="AW33" i="21"/>
  <c r="AU33" i="21"/>
  <c r="AQ33" i="21"/>
  <c r="AO33" i="21"/>
  <c r="AK33" i="21"/>
  <c r="AI33" i="21"/>
  <c r="AE33" i="21"/>
  <c r="AC33" i="21"/>
  <c r="Y33" i="21"/>
  <c r="W33" i="21"/>
  <c r="S33" i="21"/>
  <c r="Q33" i="21"/>
  <c r="M33" i="21"/>
  <c r="K33" i="21"/>
  <c r="G33" i="21"/>
  <c r="E33" i="21"/>
  <c r="BE32" i="21"/>
  <c r="BC32" i="21"/>
  <c r="BB32" i="21"/>
  <c r="BA32" i="21"/>
  <c r="AZ32" i="21"/>
  <c r="AW32" i="21"/>
  <c r="AU32" i="21"/>
  <c r="AQ32" i="21"/>
  <c r="AO32" i="21"/>
  <c r="AK32" i="21"/>
  <c r="AI32" i="21"/>
  <c r="AE32" i="21"/>
  <c r="AC32" i="21"/>
  <c r="Y32" i="21"/>
  <c r="W32" i="21"/>
  <c r="S32" i="21"/>
  <c r="Q32" i="21"/>
  <c r="M32" i="21"/>
  <c r="K32" i="21"/>
  <c r="G32" i="21"/>
  <c r="E32" i="21"/>
  <c r="AX29" i="21"/>
  <c r="AV29" i="21"/>
  <c r="AT29" i="21"/>
  <c r="AR29" i="21"/>
  <c r="AP29" i="21"/>
  <c r="AN29" i="21"/>
  <c r="AL29" i="21"/>
  <c r="AJ29" i="21"/>
  <c r="AH29" i="21"/>
  <c r="AF29" i="21"/>
  <c r="AD29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BE28" i="21"/>
  <c r="BD28" i="21"/>
  <c r="BC28" i="21"/>
  <c r="BB28" i="21"/>
  <c r="BA28" i="21"/>
  <c r="AZ28" i="21"/>
  <c r="AW28" i="21"/>
  <c r="AU28" i="21"/>
  <c r="AQ28" i="21"/>
  <c r="AO28" i="21"/>
  <c r="AK28" i="21"/>
  <c r="AI28" i="21"/>
  <c r="AE28" i="21"/>
  <c r="AC28" i="21"/>
  <c r="Y28" i="21"/>
  <c r="W28" i="21"/>
  <c r="S28" i="21"/>
  <c r="Q28" i="21"/>
  <c r="M28" i="21"/>
  <c r="K28" i="21"/>
  <c r="G28" i="21"/>
  <c r="E28" i="21"/>
  <c r="BE27" i="21"/>
  <c r="BD27" i="21"/>
  <c r="BC27" i="21"/>
  <c r="BB27" i="21"/>
  <c r="BA27" i="21"/>
  <c r="AZ27" i="21"/>
  <c r="AW27" i="21"/>
  <c r="AU27" i="21"/>
  <c r="AQ27" i="21"/>
  <c r="AO27" i="21"/>
  <c r="AK27" i="21"/>
  <c r="AI27" i="21"/>
  <c r="AE27" i="21"/>
  <c r="AC27" i="21"/>
  <c r="Y27" i="21"/>
  <c r="W27" i="21"/>
  <c r="S27" i="21"/>
  <c r="Q27" i="21"/>
  <c r="M27" i="21"/>
  <c r="K27" i="21"/>
  <c r="G27" i="21"/>
  <c r="E27" i="21"/>
  <c r="BE26" i="21"/>
  <c r="BD26" i="21"/>
  <c r="BC26" i="21"/>
  <c r="BB26" i="21"/>
  <c r="BA26" i="21"/>
  <c r="AZ26" i="21"/>
  <c r="AW26" i="21"/>
  <c r="AU26" i="21"/>
  <c r="AQ26" i="21"/>
  <c r="AO26" i="21"/>
  <c r="AK26" i="21"/>
  <c r="AI26" i="21"/>
  <c r="AE26" i="21"/>
  <c r="AC26" i="21"/>
  <c r="Y26" i="21"/>
  <c r="W26" i="21"/>
  <c r="S26" i="21"/>
  <c r="Q26" i="21"/>
  <c r="M26" i="21"/>
  <c r="K26" i="21"/>
  <c r="G26" i="21"/>
  <c r="E26" i="21"/>
  <c r="BE25" i="21"/>
  <c r="BD25" i="21"/>
  <c r="BC25" i="21"/>
  <c r="BB25" i="21"/>
  <c r="BA25" i="21"/>
  <c r="AZ25" i="21"/>
  <c r="AW25" i="21"/>
  <c r="AU25" i="21"/>
  <c r="AQ25" i="21"/>
  <c r="AO25" i="21"/>
  <c r="AK25" i="21"/>
  <c r="AI25" i="21"/>
  <c r="AE25" i="21"/>
  <c r="AC25" i="21"/>
  <c r="Y25" i="21"/>
  <c r="W25" i="21"/>
  <c r="S25" i="21"/>
  <c r="Q25" i="21"/>
  <c r="M25" i="21"/>
  <c r="K25" i="21"/>
  <c r="G25" i="21"/>
  <c r="E25" i="21"/>
  <c r="BE24" i="21"/>
  <c r="BC24" i="21"/>
  <c r="BB24" i="21"/>
  <c r="BA24" i="21"/>
  <c r="AZ24" i="21"/>
  <c r="AW24" i="21"/>
  <c r="AU24" i="21"/>
  <c r="AQ24" i="21"/>
  <c r="AO24" i="21"/>
  <c r="AK24" i="21"/>
  <c r="AI24" i="21"/>
  <c r="AE24" i="21"/>
  <c r="AC24" i="21"/>
  <c r="Y24" i="21"/>
  <c r="W24" i="21"/>
  <c r="S24" i="21"/>
  <c r="Q24" i="21"/>
  <c r="M24" i="21"/>
  <c r="K24" i="21"/>
  <c r="G24" i="21"/>
  <c r="E24" i="21"/>
  <c r="BE23" i="21"/>
  <c r="BD23" i="21"/>
  <c r="BC23" i="21"/>
  <c r="BB23" i="21"/>
  <c r="BA23" i="21"/>
  <c r="AZ23" i="21"/>
  <c r="AQ23" i="21"/>
  <c r="AO23" i="21"/>
  <c r="AK23" i="21"/>
  <c r="AI23" i="21"/>
  <c r="AE23" i="21"/>
  <c r="AC23" i="21"/>
  <c r="Y23" i="21"/>
  <c r="W23" i="21"/>
  <c r="S23" i="21"/>
  <c r="Q23" i="21"/>
  <c r="M23" i="21"/>
  <c r="K23" i="21"/>
  <c r="G23" i="21"/>
  <c r="E23" i="21"/>
  <c r="BE22" i="21"/>
  <c r="BD22" i="21"/>
  <c r="BC22" i="21"/>
  <c r="BB22" i="21"/>
  <c r="BA22" i="21"/>
  <c r="AZ22" i="21"/>
  <c r="AQ22" i="21"/>
  <c r="AO22" i="21"/>
  <c r="AK22" i="21"/>
  <c r="AI22" i="21"/>
  <c r="AE22" i="21"/>
  <c r="AC22" i="21"/>
  <c r="Y22" i="21"/>
  <c r="W22" i="21"/>
  <c r="S22" i="21"/>
  <c r="Q22" i="21"/>
  <c r="M22" i="21"/>
  <c r="K22" i="21"/>
  <c r="G22" i="21"/>
  <c r="E22" i="21"/>
  <c r="BE21" i="21"/>
  <c r="BD21" i="21"/>
  <c r="BC21" i="21"/>
  <c r="BB21" i="21"/>
  <c r="BA21" i="21"/>
  <c r="AZ21" i="21"/>
  <c r="AU21" i="21"/>
  <c r="Y21" i="21"/>
  <c r="W21" i="21"/>
  <c r="S21" i="21"/>
  <c r="Q21" i="21"/>
  <c r="M21" i="21"/>
  <c r="K21" i="21"/>
  <c r="G21" i="21"/>
  <c r="E21" i="21"/>
  <c r="BE20" i="21"/>
  <c r="BD20" i="21"/>
  <c r="BC20" i="21"/>
  <c r="BB20" i="21"/>
  <c r="BA20" i="21"/>
  <c r="AZ20" i="21"/>
  <c r="AU20" i="21"/>
  <c r="Y20" i="21"/>
  <c r="W20" i="21"/>
  <c r="S20" i="21"/>
  <c r="Q20" i="21"/>
  <c r="M20" i="21"/>
  <c r="K20" i="21"/>
  <c r="G20" i="21"/>
  <c r="E20" i="21"/>
  <c r="BE19" i="21"/>
  <c r="BD19" i="21"/>
  <c r="BC19" i="21"/>
  <c r="BB19" i="21"/>
  <c r="BA19" i="21"/>
  <c r="AZ19" i="21"/>
  <c r="AU19" i="21"/>
  <c r="Y19" i="21"/>
  <c r="W19" i="21"/>
  <c r="S19" i="21"/>
  <c r="Q19" i="21"/>
  <c r="M19" i="21"/>
  <c r="K19" i="21"/>
  <c r="G19" i="21"/>
  <c r="E19" i="21"/>
  <c r="BE18" i="21"/>
  <c r="BD18" i="21"/>
  <c r="BC18" i="21"/>
  <c r="BB18" i="21"/>
  <c r="BA18" i="21"/>
  <c r="AZ18" i="21"/>
  <c r="AU18" i="21"/>
  <c r="Y18" i="21"/>
  <c r="W18" i="21"/>
  <c r="S18" i="21"/>
  <c r="Q18" i="21"/>
  <c r="M18" i="21"/>
  <c r="K18" i="21"/>
  <c r="G18" i="21"/>
  <c r="E18" i="21"/>
  <c r="BE17" i="21"/>
  <c r="BD17" i="21"/>
  <c r="BC17" i="21"/>
  <c r="BB17" i="21"/>
  <c r="BA17" i="21"/>
  <c r="AZ17" i="21"/>
  <c r="AW17" i="21"/>
  <c r="AU17" i="21"/>
  <c r="Y17" i="21"/>
  <c r="W17" i="21"/>
  <c r="S17" i="21"/>
  <c r="Q17" i="21"/>
  <c r="M17" i="21"/>
  <c r="K17" i="21"/>
  <c r="G17" i="21"/>
  <c r="E17" i="21"/>
  <c r="BE16" i="21"/>
  <c r="BD16" i="21"/>
  <c r="BC16" i="21"/>
  <c r="BB16" i="21"/>
  <c r="BA16" i="21"/>
  <c r="AZ16" i="21"/>
  <c r="AW16" i="21"/>
  <c r="AU16" i="21"/>
  <c r="Y16" i="21"/>
  <c r="W16" i="21"/>
  <c r="S16" i="21"/>
  <c r="Q16" i="21"/>
  <c r="M16" i="21"/>
  <c r="K16" i="21"/>
  <c r="G16" i="21"/>
  <c r="E16" i="21"/>
  <c r="BE15" i="21"/>
  <c r="BD15" i="21"/>
  <c r="BC15" i="21"/>
  <c r="BB15" i="21"/>
  <c r="BA15" i="21"/>
  <c r="AZ15" i="21"/>
  <c r="AW15" i="21"/>
  <c r="AU15" i="21"/>
  <c r="Y15" i="21"/>
  <c r="W15" i="21"/>
  <c r="S15" i="21"/>
  <c r="Q15" i="21"/>
  <c r="M15" i="21"/>
  <c r="K15" i="21"/>
  <c r="G15" i="21"/>
  <c r="E15" i="21"/>
  <c r="BE12" i="21"/>
  <c r="BD12" i="21"/>
  <c r="BC12" i="21"/>
  <c r="BB12" i="21"/>
  <c r="BA12" i="21"/>
  <c r="AZ12" i="21"/>
  <c r="Y12" i="21"/>
  <c r="W12" i="21"/>
  <c r="S12" i="21"/>
  <c r="Q12" i="21"/>
  <c r="M12" i="21"/>
  <c r="K12" i="21"/>
  <c r="G12" i="21"/>
  <c r="E12" i="21"/>
  <c r="AY54" i="10"/>
  <c r="AS54" i="10"/>
  <c r="AM54" i="10"/>
  <c r="AG54" i="10"/>
  <c r="AA54" i="10"/>
  <c r="U54" i="10"/>
  <c r="O54" i="10"/>
  <c r="I54" i="10"/>
  <c r="AY53" i="10"/>
  <c r="AS53" i="10"/>
  <c r="AM53" i="10"/>
  <c r="AG53" i="10"/>
  <c r="AA53" i="10"/>
  <c r="U53" i="10"/>
  <c r="O53" i="10"/>
  <c r="I53" i="10"/>
  <c r="AY52" i="10"/>
  <c r="AS52" i="10"/>
  <c r="AM52" i="10"/>
  <c r="AG52" i="10"/>
  <c r="AA52" i="10"/>
  <c r="U52" i="10"/>
  <c r="O52" i="10"/>
  <c r="I52" i="10"/>
  <c r="AY51" i="10"/>
  <c r="AS51" i="10"/>
  <c r="AM51" i="10"/>
  <c r="AG51" i="10"/>
  <c r="AA51" i="10"/>
  <c r="U51" i="10"/>
  <c r="O51" i="10"/>
  <c r="I51" i="10"/>
  <c r="AY50" i="10"/>
  <c r="AS50" i="10"/>
  <c r="AM50" i="10"/>
  <c r="AG50" i="10"/>
  <c r="AA50" i="10"/>
  <c r="U50" i="10"/>
  <c r="O50" i="10"/>
  <c r="I50" i="10"/>
  <c r="AY49" i="10"/>
  <c r="AS49" i="10"/>
  <c r="AM49" i="10"/>
  <c r="AG49" i="10"/>
  <c r="AA49" i="10"/>
  <c r="U49" i="10"/>
  <c r="O49" i="10"/>
  <c r="I49" i="10"/>
  <c r="AY48" i="10"/>
  <c r="AS48" i="10"/>
  <c r="AM48" i="10"/>
  <c r="AG48" i="10"/>
  <c r="AA48" i="10"/>
  <c r="U48" i="10"/>
  <c r="O48" i="10"/>
  <c r="I48" i="10"/>
  <c r="AY47" i="10"/>
  <c r="AS47" i="10"/>
  <c r="AM47" i="10"/>
  <c r="AG47" i="10"/>
  <c r="AA47" i="10"/>
  <c r="U47" i="10"/>
  <c r="O47" i="10"/>
  <c r="I47" i="10"/>
  <c r="AY46" i="10"/>
  <c r="AS46" i="10"/>
  <c r="AM46" i="10"/>
  <c r="AG46" i="10"/>
  <c r="AA46" i="10"/>
  <c r="U46" i="10"/>
  <c r="O46" i="10"/>
  <c r="I46" i="10"/>
  <c r="AY45" i="10"/>
  <c r="AS45" i="10"/>
  <c r="AM45" i="10"/>
  <c r="AG45" i="10"/>
  <c r="AA45" i="10"/>
  <c r="U45" i="10"/>
  <c r="O45" i="10"/>
  <c r="I45" i="10"/>
  <c r="AY44" i="10"/>
  <c r="AS44" i="10"/>
  <c r="AM44" i="10"/>
  <c r="AG44" i="10"/>
  <c r="AA44" i="10"/>
  <c r="U44" i="10"/>
  <c r="O44" i="10"/>
  <c r="I44" i="10"/>
  <c r="AY43" i="10"/>
  <c r="AS43" i="10"/>
  <c r="AM43" i="10"/>
  <c r="AG43" i="10"/>
  <c r="AA43" i="10"/>
  <c r="U43" i="10"/>
  <c r="O43" i="10"/>
  <c r="I43" i="10"/>
  <c r="AV35" i="10"/>
  <c r="AW35" i="10" s="1"/>
  <c r="AT35" i="10"/>
  <c r="AU35" i="10" s="1"/>
  <c r="AP35" i="10"/>
  <c r="AQ35" i="10" s="1"/>
  <c r="AN35" i="10"/>
  <c r="AO35" i="10" s="1"/>
  <c r="AJ35" i="10"/>
  <c r="AK35" i="10" s="1"/>
  <c r="AH35" i="10"/>
  <c r="AI35" i="10" s="1"/>
  <c r="AD35" i="10"/>
  <c r="AE35" i="10" s="1"/>
  <c r="AB35" i="10"/>
  <c r="AC35" i="10" s="1"/>
  <c r="X35" i="10"/>
  <c r="Y35" i="10" s="1"/>
  <c r="V35" i="10"/>
  <c r="W35" i="10" s="1"/>
  <c r="R35" i="10"/>
  <c r="S35" i="10" s="1"/>
  <c r="P35" i="10"/>
  <c r="L35" i="10"/>
  <c r="M35" i="10" s="1"/>
  <c r="J35" i="10"/>
  <c r="K35" i="10" s="1"/>
  <c r="F35" i="10"/>
  <c r="G35" i="10" s="1"/>
  <c r="D35" i="10"/>
  <c r="E35" i="10" s="1"/>
  <c r="BE34" i="10"/>
  <c r="BC34" i="10"/>
  <c r="BB34" i="10"/>
  <c r="BA34" i="10"/>
  <c r="AZ34" i="10"/>
  <c r="AW34" i="10"/>
  <c r="AU34" i="10"/>
  <c r="AQ34" i="10"/>
  <c r="AO34" i="10"/>
  <c r="AK34" i="10"/>
  <c r="AI34" i="10"/>
  <c r="AE34" i="10"/>
  <c r="AC34" i="10"/>
  <c r="Y34" i="10"/>
  <c r="W34" i="10"/>
  <c r="S34" i="10"/>
  <c r="Q34" i="10"/>
  <c r="M34" i="10"/>
  <c r="K34" i="10"/>
  <c r="G34" i="10"/>
  <c r="E34" i="10"/>
  <c r="BE33" i="10"/>
  <c r="BC33" i="10"/>
  <c r="BB33" i="10"/>
  <c r="BA33" i="10"/>
  <c r="AZ33" i="10"/>
  <c r="AW33" i="10"/>
  <c r="AU33" i="10"/>
  <c r="AQ33" i="10"/>
  <c r="AO33" i="10"/>
  <c r="AK33" i="10"/>
  <c r="AI33" i="10"/>
  <c r="AE33" i="10"/>
  <c r="AC33" i="10"/>
  <c r="Y33" i="10"/>
  <c r="W33" i="10"/>
  <c r="S33" i="10"/>
  <c r="Q33" i="10"/>
  <c r="M33" i="10"/>
  <c r="K33" i="10"/>
  <c r="G33" i="10"/>
  <c r="E33" i="10"/>
  <c r="BE32" i="10"/>
  <c r="BC32" i="10"/>
  <c r="BB32" i="10"/>
  <c r="BA32" i="10"/>
  <c r="AZ32" i="10"/>
  <c r="AW32" i="10"/>
  <c r="AU32" i="10"/>
  <c r="AQ32" i="10"/>
  <c r="AO32" i="10"/>
  <c r="AK32" i="10"/>
  <c r="AI32" i="10"/>
  <c r="AE32" i="10"/>
  <c r="AC32" i="10"/>
  <c r="Y32" i="10"/>
  <c r="W32" i="10"/>
  <c r="S32" i="10"/>
  <c r="Q32" i="10"/>
  <c r="M32" i="10"/>
  <c r="K32" i="10"/>
  <c r="G32" i="10"/>
  <c r="E32" i="10"/>
  <c r="AX29" i="10"/>
  <c r="AV29" i="10"/>
  <c r="AT29" i="10"/>
  <c r="AR29" i="10"/>
  <c r="AP29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BE28" i="10"/>
  <c r="BD28" i="10"/>
  <c r="BC28" i="10"/>
  <c r="BB28" i="10"/>
  <c r="BA28" i="10"/>
  <c r="AZ28" i="10"/>
  <c r="AW28" i="10"/>
  <c r="AU28" i="10"/>
  <c r="AQ28" i="10"/>
  <c r="AO28" i="10"/>
  <c r="AK28" i="10"/>
  <c r="AI28" i="10"/>
  <c r="AE28" i="10"/>
  <c r="AC28" i="10"/>
  <c r="Y28" i="10"/>
  <c r="W28" i="10"/>
  <c r="S28" i="10"/>
  <c r="Q28" i="10"/>
  <c r="M28" i="10"/>
  <c r="K28" i="10"/>
  <c r="G28" i="10"/>
  <c r="E28" i="10"/>
  <c r="BE27" i="10"/>
  <c r="BD27" i="10"/>
  <c r="BC27" i="10"/>
  <c r="BB27" i="10"/>
  <c r="BA27" i="10"/>
  <c r="AZ27" i="10"/>
  <c r="AW27" i="10"/>
  <c r="AU27" i="10"/>
  <c r="AQ27" i="10"/>
  <c r="AO27" i="10"/>
  <c r="AK27" i="10"/>
  <c r="AI27" i="10"/>
  <c r="AE27" i="10"/>
  <c r="AC27" i="10"/>
  <c r="Y27" i="10"/>
  <c r="W27" i="10"/>
  <c r="S27" i="10"/>
  <c r="Q27" i="10"/>
  <c r="M27" i="10"/>
  <c r="K27" i="10"/>
  <c r="G27" i="10"/>
  <c r="E27" i="10"/>
  <c r="BE26" i="10"/>
  <c r="BD26" i="10"/>
  <c r="BC26" i="10"/>
  <c r="BB26" i="10"/>
  <c r="BA26" i="10"/>
  <c r="AZ26" i="10"/>
  <c r="AW26" i="10"/>
  <c r="AU26" i="10"/>
  <c r="AQ26" i="10"/>
  <c r="AO26" i="10"/>
  <c r="AK26" i="10"/>
  <c r="AI26" i="10"/>
  <c r="AE26" i="10"/>
  <c r="AC26" i="10"/>
  <c r="Y26" i="10"/>
  <c r="W26" i="10"/>
  <c r="S26" i="10"/>
  <c r="Q26" i="10"/>
  <c r="M26" i="10"/>
  <c r="K26" i="10"/>
  <c r="G26" i="10"/>
  <c r="E26" i="10"/>
  <c r="BE25" i="10"/>
  <c r="BD25" i="10"/>
  <c r="BC25" i="10"/>
  <c r="BB25" i="10"/>
  <c r="BA25" i="10"/>
  <c r="AZ25" i="10"/>
  <c r="AW25" i="10"/>
  <c r="AU25" i="10"/>
  <c r="AQ25" i="10"/>
  <c r="AO25" i="10"/>
  <c r="AK25" i="10"/>
  <c r="AI25" i="10"/>
  <c r="AE25" i="10"/>
  <c r="AC25" i="10"/>
  <c r="Y25" i="10"/>
  <c r="W25" i="10"/>
  <c r="S25" i="10"/>
  <c r="Q25" i="10"/>
  <c r="M25" i="10"/>
  <c r="K25" i="10"/>
  <c r="G25" i="10"/>
  <c r="E25" i="10"/>
  <c r="BE24" i="10"/>
  <c r="BD24" i="10"/>
  <c r="BC24" i="10"/>
  <c r="BB24" i="10"/>
  <c r="BA24" i="10"/>
  <c r="AZ24" i="10"/>
  <c r="AW24" i="10"/>
  <c r="AU24" i="10"/>
  <c r="AQ24" i="10"/>
  <c r="AO24" i="10"/>
  <c r="AK24" i="10"/>
  <c r="AI24" i="10"/>
  <c r="AE24" i="10"/>
  <c r="AC24" i="10"/>
  <c r="Y24" i="10"/>
  <c r="W24" i="10"/>
  <c r="S24" i="10"/>
  <c r="Q24" i="10"/>
  <c r="M24" i="10"/>
  <c r="K24" i="10"/>
  <c r="G24" i="10"/>
  <c r="E24" i="10"/>
  <c r="BE23" i="10"/>
  <c r="BD23" i="10"/>
  <c r="BC23" i="10"/>
  <c r="BB23" i="10"/>
  <c r="BA23" i="10"/>
  <c r="AZ23" i="10"/>
  <c r="AW23" i="10"/>
  <c r="AU23" i="10"/>
  <c r="AQ23" i="10"/>
  <c r="AO23" i="10"/>
  <c r="AK23" i="10"/>
  <c r="AI23" i="10"/>
  <c r="AE23" i="10"/>
  <c r="AC23" i="10"/>
  <c r="Y23" i="10"/>
  <c r="W23" i="10"/>
  <c r="S23" i="10"/>
  <c r="Q23" i="10"/>
  <c r="M23" i="10"/>
  <c r="K23" i="10"/>
  <c r="G23" i="10"/>
  <c r="E23" i="10"/>
  <c r="BE22" i="10"/>
  <c r="BD22" i="10"/>
  <c r="BC22" i="10"/>
  <c r="BB22" i="10"/>
  <c r="BA22" i="10"/>
  <c r="AZ22" i="10"/>
  <c r="AW22" i="10"/>
  <c r="AU22" i="10"/>
  <c r="AO22" i="10"/>
  <c r="AK22" i="10"/>
  <c r="AI22" i="10"/>
  <c r="AE22" i="10"/>
  <c r="AC22" i="10"/>
  <c r="Y22" i="10"/>
  <c r="W22" i="10"/>
  <c r="S22" i="10"/>
  <c r="Q22" i="10"/>
  <c r="M22" i="10"/>
  <c r="K22" i="10"/>
  <c r="G22" i="10"/>
  <c r="E22" i="10"/>
  <c r="BE21" i="10"/>
  <c r="BD21" i="10"/>
  <c r="BC21" i="10"/>
  <c r="BB21" i="10"/>
  <c r="BA21" i="10"/>
  <c r="AZ21" i="10"/>
  <c r="AW21" i="10"/>
  <c r="AU21" i="10"/>
  <c r="AQ21" i="10"/>
  <c r="AO21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BE20" i="10"/>
  <c r="BD20" i="10"/>
  <c r="BC20" i="10"/>
  <c r="BB20" i="10"/>
  <c r="BA20" i="10"/>
  <c r="AZ20" i="10"/>
  <c r="AW20" i="10"/>
  <c r="AU20" i="10"/>
  <c r="AQ20" i="10"/>
  <c r="AO20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BE19" i="10"/>
  <c r="BD19" i="10"/>
  <c r="BC19" i="10"/>
  <c r="BB19" i="10"/>
  <c r="BA19" i="10"/>
  <c r="AZ19" i="10"/>
  <c r="AW19" i="10"/>
  <c r="AU19" i="10"/>
  <c r="AQ19" i="10"/>
  <c r="AO19" i="10"/>
  <c r="AK19" i="10"/>
  <c r="AI19" i="10"/>
  <c r="AE19" i="10"/>
  <c r="AC19" i="10"/>
  <c r="Y19" i="10"/>
  <c r="W19" i="10"/>
  <c r="S19" i="10"/>
  <c r="Q19" i="10"/>
  <c r="M19" i="10"/>
  <c r="K19" i="10"/>
  <c r="G19" i="10"/>
  <c r="E19" i="10"/>
  <c r="BE18" i="10"/>
  <c r="BD18" i="10"/>
  <c r="BC18" i="10"/>
  <c r="BB18" i="10"/>
  <c r="BA18" i="10"/>
  <c r="AZ18" i="10"/>
  <c r="AW18" i="10"/>
  <c r="AU18" i="10"/>
  <c r="AQ18" i="10"/>
  <c r="AO18" i="10"/>
  <c r="AE18" i="10"/>
  <c r="AC18" i="10"/>
  <c r="Y18" i="10"/>
  <c r="W18" i="10"/>
  <c r="S18" i="10"/>
  <c r="Q18" i="10"/>
  <c r="M18" i="10"/>
  <c r="K18" i="10"/>
  <c r="G18" i="10"/>
  <c r="E18" i="10"/>
  <c r="BE17" i="10"/>
  <c r="BD17" i="10"/>
  <c r="BC17" i="10"/>
  <c r="BB17" i="10"/>
  <c r="BA17" i="10"/>
  <c r="AZ17" i="10"/>
  <c r="AW17" i="10"/>
  <c r="AU17" i="10"/>
  <c r="AQ17" i="10"/>
  <c r="AO17" i="10"/>
  <c r="AK17" i="10"/>
  <c r="AI17" i="10"/>
  <c r="AE17" i="10"/>
  <c r="AC17" i="10"/>
  <c r="Y17" i="10"/>
  <c r="W17" i="10"/>
  <c r="S17" i="10"/>
  <c r="Q17" i="10"/>
  <c r="M17" i="10"/>
  <c r="K17" i="10"/>
  <c r="G17" i="10"/>
  <c r="E17" i="10"/>
  <c r="BE16" i="10"/>
  <c r="BD16" i="10"/>
  <c r="BC16" i="10"/>
  <c r="BB16" i="10"/>
  <c r="BA16" i="10"/>
  <c r="AZ16" i="10"/>
  <c r="AW16" i="10"/>
  <c r="AU16" i="10"/>
  <c r="AQ16" i="10"/>
  <c r="AO16" i="10"/>
  <c r="AK16" i="10"/>
  <c r="AI16" i="10"/>
  <c r="AE16" i="10"/>
  <c r="AC16" i="10"/>
  <c r="Y16" i="10"/>
  <c r="W16" i="10"/>
  <c r="S16" i="10"/>
  <c r="Q16" i="10"/>
  <c r="M16" i="10"/>
  <c r="K16" i="10"/>
  <c r="G16" i="10"/>
  <c r="E16" i="10"/>
  <c r="BE14" i="10"/>
  <c r="BD14" i="10"/>
  <c r="BC14" i="10"/>
  <c r="BB14" i="10"/>
  <c r="BA14" i="10"/>
  <c r="AZ14" i="10"/>
  <c r="AW14" i="10"/>
  <c r="AU14" i="10"/>
  <c r="AQ14" i="10"/>
  <c r="AO14" i="10"/>
  <c r="AK14" i="10"/>
  <c r="AI14" i="10"/>
  <c r="AE14" i="10"/>
  <c r="AC14" i="10"/>
  <c r="Y14" i="10"/>
  <c r="W14" i="10"/>
  <c r="S14" i="10"/>
  <c r="Q14" i="10"/>
  <c r="M14" i="10"/>
  <c r="K14" i="10"/>
  <c r="G14" i="10"/>
  <c r="E14" i="10"/>
  <c r="BE12" i="10"/>
  <c r="BC12" i="10"/>
  <c r="BB12" i="10"/>
  <c r="BA12" i="10"/>
  <c r="AZ12" i="10"/>
  <c r="AW12" i="10"/>
  <c r="AU12" i="10"/>
  <c r="AQ12" i="10"/>
  <c r="AO12" i="10"/>
  <c r="AK12" i="10"/>
  <c r="AI12" i="10"/>
  <c r="Y12" i="10"/>
  <c r="W12" i="10"/>
  <c r="S12" i="10"/>
  <c r="Q12" i="10"/>
  <c r="M12" i="10"/>
  <c r="K12" i="10"/>
  <c r="G12" i="10"/>
  <c r="E12" i="10"/>
  <c r="AY163" i="7"/>
  <c r="AS163" i="7"/>
  <c r="AM163" i="7"/>
  <c r="AG163" i="7"/>
  <c r="AA163" i="7"/>
  <c r="U163" i="7"/>
  <c r="O163" i="7"/>
  <c r="I163" i="7"/>
  <c r="AY162" i="7"/>
  <c r="AS162" i="7"/>
  <c r="AM162" i="7"/>
  <c r="AG162" i="7"/>
  <c r="AA162" i="7"/>
  <c r="U162" i="7"/>
  <c r="O162" i="7"/>
  <c r="I162" i="7"/>
  <c r="AY161" i="7"/>
  <c r="AS161" i="7"/>
  <c r="AM161" i="7"/>
  <c r="AG161" i="7"/>
  <c r="AA161" i="7"/>
  <c r="U161" i="7"/>
  <c r="O161" i="7"/>
  <c r="I161" i="7"/>
  <c r="AY160" i="7"/>
  <c r="AS160" i="7"/>
  <c r="AM160" i="7"/>
  <c r="AG160" i="7"/>
  <c r="AA160" i="7"/>
  <c r="U160" i="7"/>
  <c r="O160" i="7"/>
  <c r="I160" i="7"/>
  <c r="AY159" i="7"/>
  <c r="AS159" i="7"/>
  <c r="AM159" i="7"/>
  <c r="AG159" i="7"/>
  <c r="AA159" i="7"/>
  <c r="U159" i="7"/>
  <c r="O159" i="7"/>
  <c r="I159" i="7"/>
  <c r="AY158" i="7"/>
  <c r="AS158" i="7"/>
  <c r="AM158" i="7"/>
  <c r="AG158" i="7"/>
  <c r="AA158" i="7"/>
  <c r="U158" i="7"/>
  <c r="O158" i="7"/>
  <c r="I158" i="7"/>
  <c r="AY157" i="7"/>
  <c r="AS157" i="7"/>
  <c r="AM157" i="7"/>
  <c r="AG157" i="7"/>
  <c r="AA157" i="7"/>
  <c r="U157" i="7"/>
  <c r="O157" i="7"/>
  <c r="I157" i="7"/>
  <c r="AY156" i="7"/>
  <c r="AS156" i="7"/>
  <c r="AM156" i="7"/>
  <c r="AG156" i="7"/>
  <c r="AA156" i="7"/>
  <c r="U156" i="7"/>
  <c r="O156" i="7"/>
  <c r="I156" i="7"/>
  <c r="AY155" i="7"/>
  <c r="AS155" i="7"/>
  <c r="AM155" i="7"/>
  <c r="AG155" i="7"/>
  <c r="AA155" i="7"/>
  <c r="U155" i="7"/>
  <c r="O155" i="7"/>
  <c r="I155" i="7"/>
  <c r="AY154" i="7"/>
  <c r="AS154" i="7"/>
  <c r="AM154" i="7"/>
  <c r="AG154" i="7"/>
  <c r="AA154" i="7"/>
  <c r="U154" i="7"/>
  <c r="O154" i="7"/>
  <c r="I154" i="7"/>
  <c r="AY153" i="7"/>
  <c r="AS153" i="7"/>
  <c r="AM153" i="7"/>
  <c r="AG153" i="7"/>
  <c r="AA153" i="7"/>
  <c r="U153" i="7"/>
  <c r="O153" i="7"/>
  <c r="I153" i="7"/>
  <c r="AY152" i="7"/>
  <c r="AS152" i="7"/>
  <c r="AM152" i="7"/>
  <c r="AG152" i="7"/>
  <c r="AA152" i="7"/>
  <c r="U152" i="7"/>
  <c r="O152" i="7"/>
  <c r="I152" i="7"/>
  <c r="K139" i="7"/>
  <c r="K138" i="7"/>
  <c r="K134" i="7"/>
  <c r="AW131" i="7"/>
  <c r="AU131" i="7"/>
  <c r="AQ131" i="7"/>
  <c r="AO131" i="7"/>
  <c r="AK131" i="7"/>
  <c r="AI131" i="7"/>
  <c r="AE131" i="7"/>
  <c r="AC131" i="7"/>
  <c r="Y131" i="7"/>
  <c r="W131" i="7"/>
  <c r="S131" i="7"/>
  <c r="Q131" i="7"/>
  <c r="M131" i="7"/>
  <c r="K131" i="7"/>
  <c r="G131" i="7"/>
  <c r="E131" i="7"/>
  <c r="AW130" i="7"/>
  <c r="AU130" i="7"/>
  <c r="AQ130" i="7"/>
  <c r="AO130" i="7"/>
  <c r="AK130" i="7"/>
  <c r="AI130" i="7"/>
  <c r="AE130" i="7"/>
  <c r="AC130" i="7"/>
  <c r="Y130" i="7"/>
  <c r="W130" i="7"/>
  <c r="S130" i="7"/>
  <c r="Q130" i="7"/>
  <c r="M130" i="7"/>
  <c r="K130" i="7"/>
  <c r="G130" i="7"/>
  <c r="E130" i="7"/>
  <c r="AW129" i="7"/>
  <c r="AU129" i="7"/>
  <c r="AQ129" i="7"/>
  <c r="AO129" i="7"/>
  <c r="AK129" i="7"/>
  <c r="AI129" i="7"/>
  <c r="AE129" i="7"/>
  <c r="AC129" i="7"/>
  <c r="Y129" i="7"/>
  <c r="W129" i="7"/>
  <c r="S129" i="7"/>
  <c r="Q129" i="7"/>
  <c r="M129" i="7"/>
  <c r="K129" i="7"/>
  <c r="G129" i="7"/>
  <c r="E129" i="7"/>
  <c r="AW128" i="7"/>
  <c r="AU128" i="7"/>
  <c r="AQ128" i="7"/>
  <c r="AO128" i="7"/>
  <c r="AK128" i="7"/>
  <c r="AI128" i="7"/>
  <c r="AE128" i="7"/>
  <c r="AC128" i="7"/>
  <c r="Y128" i="7"/>
  <c r="W128" i="7"/>
  <c r="S128" i="7"/>
  <c r="Q128" i="7"/>
  <c r="M128" i="7"/>
  <c r="G128" i="7"/>
  <c r="E128" i="7"/>
  <c r="AW127" i="7"/>
  <c r="AU127" i="7"/>
  <c r="AQ127" i="7"/>
  <c r="AO127" i="7"/>
  <c r="AK127" i="7"/>
  <c r="AI127" i="7"/>
  <c r="AE127" i="7"/>
  <c r="AC127" i="7"/>
  <c r="Y127" i="7"/>
  <c r="W127" i="7"/>
  <c r="S127" i="7"/>
  <c r="Q127" i="7"/>
  <c r="G127" i="7"/>
  <c r="E127" i="7"/>
  <c r="AW125" i="7"/>
  <c r="AU125" i="7"/>
  <c r="AQ125" i="7"/>
  <c r="AO125" i="7"/>
  <c r="AK125" i="7"/>
  <c r="AI125" i="7"/>
  <c r="AE125" i="7"/>
  <c r="AC125" i="7"/>
  <c r="Y125" i="7"/>
  <c r="W125" i="7"/>
  <c r="S125" i="7"/>
  <c r="Q125" i="7"/>
  <c r="G125" i="7"/>
  <c r="E125" i="7"/>
  <c r="AW124" i="7"/>
  <c r="AU124" i="7"/>
  <c r="AQ124" i="7"/>
  <c r="AO124" i="7"/>
  <c r="AK124" i="7"/>
  <c r="AI124" i="7"/>
  <c r="AE124" i="7"/>
  <c r="AC124" i="7"/>
  <c r="Y124" i="7"/>
  <c r="W124" i="7"/>
  <c r="S124" i="7"/>
  <c r="Q124" i="7"/>
  <c r="G124" i="7"/>
  <c r="E124" i="7"/>
  <c r="AW123" i="7"/>
  <c r="AU123" i="7"/>
  <c r="AQ123" i="7"/>
  <c r="AO123" i="7"/>
  <c r="AK123" i="7"/>
  <c r="AI123" i="7"/>
  <c r="AE123" i="7"/>
  <c r="AC123" i="7"/>
  <c r="Y123" i="7"/>
  <c r="W123" i="7"/>
  <c r="S123" i="7"/>
  <c r="Q123" i="7"/>
  <c r="G123" i="7"/>
  <c r="E123" i="7"/>
  <c r="AW122" i="7"/>
  <c r="AU122" i="7"/>
  <c r="AQ122" i="7"/>
  <c r="AO122" i="7"/>
  <c r="AK122" i="7"/>
  <c r="AI122" i="7"/>
  <c r="AE122" i="7"/>
  <c r="AC122" i="7"/>
  <c r="Y122" i="7"/>
  <c r="W122" i="7"/>
  <c r="S122" i="7"/>
  <c r="Q122" i="7"/>
  <c r="G122" i="7"/>
  <c r="E122" i="7"/>
  <c r="AW121" i="7"/>
  <c r="AU121" i="7"/>
  <c r="AQ121" i="7"/>
  <c r="AO121" i="7"/>
  <c r="AK121" i="7"/>
  <c r="AI121" i="7"/>
  <c r="AE121" i="7"/>
  <c r="AC121" i="7"/>
  <c r="Y121" i="7"/>
  <c r="W121" i="7"/>
  <c r="S121" i="7"/>
  <c r="Q121" i="7"/>
  <c r="G121" i="7"/>
  <c r="E121" i="7"/>
  <c r="AW120" i="7"/>
  <c r="AU120" i="7"/>
  <c r="AQ120" i="7"/>
  <c r="AO120" i="7"/>
  <c r="AK120" i="7"/>
  <c r="AI120" i="7"/>
  <c r="AE120" i="7"/>
  <c r="AC120" i="7"/>
  <c r="Y120" i="7"/>
  <c r="W120" i="7"/>
  <c r="S120" i="7"/>
  <c r="Q120" i="7"/>
  <c r="G120" i="7"/>
  <c r="E120" i="7"/>
  <c r="AW119" i="7"/>
  <c r="AU119" i="7"/>
  <c r="AQ119" i="7"/>
  <c r="AO119" i="7"/>
  <c r="AK119" i="7"/>
  <c r="AI119" i="7"/>
  <c r="AE119" i="7"/>
  <c r="AC119" i="7"/>
  <c r="Y119" i="7"/>
  <c r="W119" i="7"/>
  <c r="S119" i="7"/>
  <c r="Q119" i="7"/>
  <c r="G119" i="7"/>
  <c r="E119" i="7"/>
  <c r="AK118" i="7"/>
  <c r="AI118" i="7"/>
  <c r="AE118" i="7"/>
  <c r="AC118" i="7"/>
  <c r="Y118" i="7"/>
  <c r="W118" i="7"/>
  <c r="S118" i="7"/>
  <c r="Q118" i="7"/>
  <c r="M118" i="7"/>
  <c r="K118" i="7"/>
  <c r="G118" i="7"/>
  <c r="E118" i="7"/>
  <c r="AK117" i="7"/>
  <c r="AI117" i="7"/>
  <c r="AE117" i="7"/>
  <c r="AC117" i="7"/>
  <c r="Y117" i="7"/>
  <c r="W117" i="7"/>
  <c r="S117" i="7"/>
  <c r="Q117" i="7"/>
  <c r="M117" i="7"/>
  <c r="K117" i="7"/>
  <c r="G117" i="7"/>
  <c r="E117" i="7"/>
  <c r="AK116" i="7"/>
  <c r="AI116" i="7"/>
  <c r="AE116" i="7"/>
  <c r="AC116" i="7"/>
  <c r="Y116" i="7"/>
  <c r="W116" i="7"/>
  <c r="S116" i="7"/>
  <c r="Q116" i="7"/>
  <c r="M116" i="7"/>
  <c r="K116" i="7"/>
  <c r="G116" i="7"/>
  <c r="E116" i="7"/>
  <c r="AK115" i="7"/>
  <c r="AI115" i="7"/>
  <c r="AE115" i="7"/>
  <c r="AC115" i="7"/>
  <c r="Y115" i="7"/>
  <c r="W115" i="7"/>
  <c r="S115" i="7"/>
  <c r="Q115" i="7"/>
  <c r="M115" i="7"/>
  <c r="K115" i="7"/>
  <c r="G115" i="7"/>
  <c r="E115" i="7"/>
  <c r="AK112" i="7"/>
  <c r="AI112" i="7"/>
  <c r="AE112" i="7"/>
  <c r="AC112" i="7"/>
  <c r="Y112" i="7"/>
  <c r="W112" i="7"/>
  <c r="S112" i="7"/>
  <c r="Q112" i="7"/>
  <c r="M112" i="7"/>
  <c r="K112" i="7"/>
  <c r="G112" i="7"/>
  <c r="E112" i="7"/>
  <c r="AW111" i="7"/>
  <c r="AU111" i="7"/>
  <c r="AK111" i="7"/>
  <c r="AI111" i="7"/>
  <c r="AE111" i="7"/>
  <c r="AC111" i="7"/>
  <c r="Q111" i="7"/>
  <c r="M111" i="7"/>
  <c r="G111" i="7"/>
  <c r="E111" i="7"/>
  <c r="AW110" i="7"/>
  <c r="AU110" i="7"/>
  <c r="AQ110" i="7"/>
  <c r="AO110" i="7"/>
  <c r="AK110" i="7"/>
  <c r="AI110" i="7"/>
  <c r="AE110" i="7"/>
  <c r="AC110" i="7"/>
  <c r="Q110" i="7"/>
  <c r="M110" i="7"/>
  <c r="G110" i="7"/>
  <c r="E110" i="7"/>
  <c r="AW109" i="7"/>
  <c r="AU109" i="7"/>
  <c r="AQ109" i="7"/>
  <c r="AO109" i="7"/>
  <c r="AK109" i="7"/>
  <c r="AI109" i="7"/>
  <c r="AE109" i="7"/>
  <c r="AC109" i="7"/>
  <c r="Q109" i="7"/>
  <c r="M109" i="7"/>
  <c r="G109" i="7"/>
  <c r="E109" i="7"/>
  <c r="AW108" i="7"/>
  <c r="AU108" i="7"/>
  <c r="AQ108" i="7"/>
  <c r="AO108" i="7"/>
  <c r="AK108" i="7"/>
  <c r="AI108" i="7"/>
  <c r="AE108" i="7"/>
  <c r="AC108" i="7"/>
  <c r="Q108" i="7"/>
  <c r="M108" i="7"/>
  <c r="G108" i="7"/>
  <c r="E108" i="7"/>
  <c r="AW107" i="7"/>
  <c r="AU107" i="7"/>
  <c r="AQ107" i="7"/>
  <c r="AK107" i="7"/>
  <c r="AI107" i="7"/>
  <c r="AE107" i="7"/>
  <c r="AC107" i="7"/>
  <c r="Q107" i="7"/>
  <c r="M107" i="7"/>
  <c r="G107" i="7"/>
  <c r="E107" i="7"/>
  <c r="AW106" i="7"/>
  <c r="AU106" i="7"/>
  <c r="AQ106" i="7"/>
  <c r="AK106" i="7"/>
  <c r="AI106" i="7"/>
  <c r="AE106" i="7"/>
  <c r="AC106" i="7"/>
  <c r="Q106" i="7"/>
  <c r="M106" i="7"/>
  <c r="G106" i="7"/>
  <c r="E106" i="7"/>
  <c r="AW105" i="7"/>
  <c r="AU105" i="7"/>
  <c r="AQ105" i="7"/>
  <c r="AO105" i="7"/>
  <c r="AK105" i="7"/>
  <c r="AI105" i="7"/>
  <c r="AE105" i="7"/>
  <c r="AC105" i="7"/>
  <c r="Y105" i="7"/>
  <c r="W105" i="7"/>
  <c r="S105" i="7"/>
  <c r="Q105" i="7"/>
  <c r="M105" i="7"/>
  <c r="K105" i="7"/>
  <c r="G105" i="7"/>
  <c r="E105" i="7"/>
  <c r="AW104" i="7"/>
  <c r="AU104" i="7"/>
  <c r="AQ104" i="7"/>
  <c r="AO104" i="7"/>
  <c r="AK104" i="7"/>
  <c r="AI104" i="7"/>
  <c r="AE104" i="7"/>
  <c r="AC104" i="7"/>
  <c r="Y104" i="7"/>
  <c r="W104" i="7"/>
  <c r="S104" i="7"/>
  <c r="Q104" i="7"/>
  <c r="M104" i="7"/>
  <c r="K104" i="7"/>
  <c r="G104" i="7"/>
  <c r="E104" i="7"/>
  <c r="AW103" i="7"/>
  <c r="AU103" i="7"/>
  <c r="AQ103" i="7"/>
  <c r="AO103" i="7"/>
  <c r="AK103" i="7"/>
  <c r="AI103" i="7"/>
  <c r="AE103" i="7"/>
  <c r="AC103" i="7"/>
  <c r="Y103" i="7"/>
  <c r="W103" i="7"/>
  <c r="S103" i="7"/>
  <c r="Q103" i="7"/>
  <c r="M103" i="7"/>
  <c r="K103" i="7"/>
  <c r="G103" i="7"/>
  <c r="E103" i="7"/>
  <c r="AW102" i="7"/>
  <c r="AU102" i="7"/>
  <c r="AK102" i="7"/>
  <c r="AI102" i="7"/>
  <c r="AE102" i="7"/>
  <c r="AC102" i="7"/>
  <c r="Y102" i="7"/>
  <c r="W102" i="7"/>
  <c r="S102" i="7"/>
  <c r="Q102" i="7"/>
  <c r="M102" i="7"/>
  <c r="K102" i="7"/>
  <c r="G102" i="7"/>
  <c r="E102" i="7"/>
  <c r="AW101" i="7"/>
  <c r="AU101" i="7"/>
  <c r="AQ101" i="7"/>
  <c r="AO101" i="7"/>
  <c r="AK101" i="7"/>
  <c r="AI101" i="7"/>
  <c r="AE101" i="7"/>
  <c r="AC101" i="7"/>
  <c r="Y101" i="7"/>
  <c r="W101" i="7"/>
  <c r="S101" i="7"/>
  <c r="Q101" i="7"/>
  <c r="M101" i="7"/>
  <c r="K101" i="7"/>
  <c r="G101" i="7"/>
  <c r="E101" i="7"/>
  <c r="AW100" i="7"/>
  <c r="AU100" i="7"/>
  <c r="AQ100" i="7"/>
  <c r="AO100" i="7"/>
  <c r="AK100" i="7"/>
  <c r="AI100" i="7"/>
  <c r="AE100" i="7"/>
  <c r="AC100" i="7"/>
  <c r="Y100" i="7"/>
  <c r="W100" i="7"/>
  <c r="S100" i="7"/>
  <c r="Q100" i="7"/>
  <c r="M100" i="7"/>
  <c r="K100" i="7"/>
  <c r="G100" i="7"/>
  <c r="E100" i="7"/>
  <c r="AW99" i="7"/>
  <c r="AU99" i="7"/>
  <c r="AQ99" i="7"/>
  <c r="AO99" i="7"/>
  <c r="AK99" i="7"/>
  <c r="AI99" i="7"/>
  <c r="AE99" i="7"/>
  <c r="AC99" i="7"/>
  <c r="Y99" i="7"/>
  <c r="W99" i="7"/>
  <c r="S99" i="7"/>
  <c r="Q99" i="7"/>
  <c r="M99" i="7"/>
  <c r="K99" i="7"/>
  <c r="G99" i="7"/>
  <c r="E99" i="7"/>
  <c r="AW98" i="7"/>
  <c r="AU98" i="7"/>
  <c r="AQ98" i="7"/>
  <c r="AO98" i="7"/>
  <c r="AE98" i="7"/>
  <c r="AC98" i="7"/>
  <c r="Y98" i="7"/>
  <c r="S98" i="7"/>
  <c r="Q98" i="7"/>
  <c r="M98" i="7"/>
  <c r="G98" i="7"/>
  <c r="E98" i="7"/>
  <c r="AW97" i="7"/>
  <c r="AU97" i="7"/>
  <c r="AQ97" i="7"/>
  <c r="AO97" i="7"/>
  <c r="AK97" i="7"/>
  <c r="AI97" i="7"/>
  <c r="AE97" i="7"/>
  <c r="AC97" i="7"/>
  <c r="G97" i="7"/>
  <c r="E97" i="7"/>
  <c r="AW95" i="7"/>
  <c r="AU95" i="7"/>
  <c r="AQ95" i="7"/>
  <c r="AO95" i="7"/>
  <c r="AE95" i="7"/>
  <c r="AC95" i="7"/>
  <c r="G95" i="7"/>
  <c r="E95" i="7"/>
  <c r="AW94" i="7"/>
  <c r="AU94" i="7"/>
  <c r="AQ94" i="7"/>
  <c r="AO94" i="7"/>
  <c r="AI94" i="7"/>
  <c r="G94" i="7"/>
  <c r="E94" i="7"/>
  <c r="AW88" i="7"/>
  <c r="AU88" i="7"/>
  <c r="AQ88" i="7"/>
  <c r="AO88" i="7"/>
  <c r="AK88" i="7"/>
  <c r="AI88" i="7"/>
  <c r="AE88" i="7"/>
  <c r="AC88" i="7"/>
  <c r="Y88" i="7"/>
  <c r="W88" i="7"/>
  <c r="S88" i="7"/>
  <c r="M88" i="7"/>
  <c r="K88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G87" i="7"/>
  <c r="E87" i="7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AW84" i="7"/>
  <c r="AU84" i="7"/>
  <c r="AQ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AX72" i="7"/>
  <c r="AV72" i="7"/>
  <c r="AT72" i="7"/>
  <c r="AR72" i="7"/>
  <c r="AP72" i="7"/>
  <c r="AN72" i="7"/>
  <c r="AL72" i="7"/>
  <c r="AJ72" i="7"/>
  <c r="AH72" i="7"/>
  <c r="AF72" i="7"/>
  <c r="AD72" i="7"/>
  <c r="AB72" i="7"/>
  <c r="Z72" i="7"/>
  <c r="X72" i="7"/>
  <c r="V72" i="7"/>
  <c r="T72" i="7"/>
  <c r="R72" i="7"/>
  <c r="P72" i="7"/>
  <c r="N72" i="7"/>
  <c r="L72" i="7"/>
  <c r="J72" i="7"/>
  <c r="H72" i="7"/>
  <c r="F72" i="7"/>
  <c r="D72" i="7"/>
  <c r="BC71" i="7"/>
  <c r="BA71" i="7"/>
  <c r="AW71" i="7"/>
  <c r="AU71" i="7"/>
  <c r="AQ71" i="7"/>
  <c r="AO71" i="7"/>
  <c r="AK71" i="7"/>
  <c r="AI71" i="7"/>
  <c r="AE71" i="7"/>
  <c r="AC71" i="7"/>
  <c r="Y71" i="7"/>
  <c r="W71" i="7"/>
  <c r="S71" i="7"/>
  <c r="Q71" i="7"/>
  <c r="M71" i="7"/>
  <c r="K71" i="7"/>
  <c r="G71" i="7"/>
  <c r="E71" i="7"/>
  <c r="BC70" i="7"/>
  <c r="BA70" i="7"/>
  <c r="AW70" i="7"/>
  <c r="AU70" i="7"/>
  <c r="AQ70" i="7"/>
  <c r="AO70" i="7"/>
  <c r="AK70" i="7"/>
  <c r="AI70" i="7"/>
  <c r="AE70" i="7"/>
  <c r="AC70" i="7"/>
  <c r="Y70" i="7"/>
  <c r="W70" i="7"/>
  <c r="S70" i="7"/>
  <c r="Q70" i="7"/>
  <c r="M70" i="7"/>
  <c r="K70" i="7"/>
  <c r="G70" i="7"/>
  <c r="E70" i="7"/>
  <c r="BE69" i="7"/>
  <c r="BE72" i="7" s="1"/>
  <c r="BD69" i="7"/>
  <c r="BD72" i="7" s="1"/>
  <c r="BC69" i="7"/>
  <c r="BB69" i="7"/>
  <c r="BB72" i="7" s="1"/>
  <c r="BA69" i="7"/>
  <c r="AZ69" i="7"/>
  <c r="AZ72" i="7" s="1"/>
  <c r="AW69" i="7"/>
  <c r="AU69" i="7"/>
  <c r="AQ69" i="7"/>
  <c r="AO69" i="7"/>
  <c r="AK69" i="7"/>
  <c r="AI69" i="7"/>
  <c r="AE69" i="7"/>
  <c r="AC69" i="7"/>
  <c r="Y69" i="7"/>
  <c r="W69" i="7"/>
  <c r="S69" i="7"/>
  <c r="Q69" i="7"/>
  <c r="M69" i="7"/>
  <c r="K69" i="7"/>
  <c r="G69" i="7"/>
  <c r="E69" i="7"/>
  <c r="BB67" i="7"/>
  <c r="AZ67" i="7"/>
  <c r="AV67" i="7"/>
  <c r="AT67" i="7"/>
  <c r="AP67" i="7"/>
  <c r="AN67" i="7"/>
  <c r="AJ67" i="7"/>
  <c r="AH67" i="7"/>
  <c r="AD67" i="7"/>
  <c r="AB67" i="7"/>
  <c r="X67" i="7"/>
  <c r="V67" i="7"/>
  <c r="R67" i="7"/>
  <c r="P67" i="7"/>
  <c r="L67" i="7"/>
  <c r="J67" i="7"/>
  <c r="F67" i="7"/>
  <c r="D67" i="7"/>
  <c r="BC66" i="7"/>
  <c r="BA66" i="7"/>
  <c r="AW66" i="7"/>
  <c r="AU66" i="7"/>
  <c r="AQ66" i="7"/>
  <c r="AO66" i="7"/>
  <c r="AK66" i="7"/>
  <c r="AI66" i="7"/>
  <c r="AE66" i="7"/>
  <c r="AC66" i="7"/>
  <c r="Y66" i="7"/>
  <c r="W66" i="7"/>
  <c r="S66" i="7"/>
  <c r="Q66" i="7"/>
  <c r="M66" i="7"/>
  <c r="K66" i="7"/>
  <c r="G66" i="7"/>
  <c r="E66" i="7"/>
  <c r="AV61" i="7"/>
  <c r="AT61" i="7"/>
  <c r="AR61" i="7"/>
  <c r="AP61" i="7"/>
  <c r="AN61" i="7"/>
  <c r="AL61" i="7"/>
  <c r="AJ61" i="7"/>
  <c r="AH61" i="7"/>
  <c r="AF61" i="7"/>
  <c r="AD61" i="7"/>
  <c r="AB61" i="7"/>
  <c r="Z61" i="7"/>
  <c r="X61" i="7"/>
  <c r="V61" i="7"/>
  <c r="T61" i="7"/>
  <c r="R61" i="7"/>
  <c r="P61" i="7"/>
  <c r="N61" i="7"/>
  <c r="L61" i="7"/>
  <c r="J61" i="7"/>
  <c r="H61" i="7"/>
  <c r="F61" i="7"/>
  <c r="D61" i="7"/>
  <c r="BE60" i="7"/>
  <c r="BD60" i="7"/>
  <c r="BC60" i="7"/>
  <c r="BB60" i="7"/>
  <c r="BA60" i="7"/>
  <c r="AZ60" i="7"/>
  <c r="AW60" i="7"/>
  <c r="AU60" i="7"/>
  <c r="AQ60" i="7"/>
  <c r="AO60" i="7"/>
  <c r="AK60" i="7"/>
  <c r="AI60" i="7"/>
  <c r="AE60" i="7"/>
  <c r="AC60" i="7"/>
  <c r="Y60" i="7"/>
  <c r="W60" i="7"/>
  <c r="S60" i="7"/>
  <c r="Q60" i="7"/>
  <c r="M60" i="7"/>
  <c r="K60" i="7"/>
  <c r="G60" i="7"/>
  <c r="E60" i="7"/>
  <c r="BE59" i="7"/>
  <c r="BD59" i="7"/>
  <c r="BC59" i="7"/>
  <c r="BB59" i="7"/>
  <c r="BA59" i="7"/>
  <c r="AZ59" i="7"/>
  <c r="BE57" i="7"/>
  <c r="BD57" i="7"/>
  <c r="BC57" i="7"/>
  <c r="BB57" i="7"/>
  <c r="BA57" i="7"/>
  <c r="AZ57" i="7"/>
  <c r="AU57" i="7"/>
  <c r="AQ57" i="7"/>
  <c r="AO57" i="7"/>
  <c r="AK57" i="7"/>
  <c r="AI57" i="7"/>
  <c r="AE57" i="7"/>
  <c r="AC57" i="7"/>
  <c r="Y57" i="7"/>
  <c r="W57" i="7"/>
  <c r="S57" i="7"/>
  <c r="Q57" i="7"/>
  <c r="M57" i="7"/>
  <c r="K57" i="7"/>
  <c r="G57" i="7"/>
  <c r="E57" i="7"/>
  <c r="BE55" i="7"/>
  <c r="BD55" i="7"/>
  <c r="BC55" i="7"/>
  <c r="BB55" i="7"/>
  <c r="BA55" i="7"/>
  <c r="AZ55" i="7"/>
  <c r="AU55" i="7"/>
  <c r="AQ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BE49" i="7"/>
  <c r="BD49" i="7"/>
  <c r="BC49" i="7"/>
  <c r="BB49" i="7"/>
  <c r="BE48" i="7"/>
  <c r="BD48" i="7"/>
  <c r="BC48" i="7"/>
  <c r="BB48" i="7"/>
  <c r="AW48" i="7"/>
  <c r="AU48" i="7"/>
  <c r="AO48" i="7"/>
  <c r="AK48" i="7"/>
  <c r="AI48" i="7"/>
  <c r="AE48" i="7"/>
  <c r="AC48" i="7"/>
  <c r="Y48" i="7"/>
  <c r="W48" i="7"/>
  <c r="S48" i="7"/>
  <c r="Q48" i="7"/>
  <c r="G48" i="7"/>
  <c r="E48" i="7"/>
  <c r="BE47" i="7"/>
  <c r="BD47" i="7"/>
  <c r="BC47" i="7"/>
  <c r="BB47" i="7"/>
  <c r="AW47" i="7"/>
  <c r="AU47" i="7"/>
  <c r="AO47" i="7"/>
  <c r="AK47" i="7"/>
  <c r="AI47" i="7"/>
  <c r="AE47" i="7"/>
  <c r="AC47" i="7"/>
  <c r="Y47" i="7"/>
  <c r="W47" i="7"/>
  <c r="S47" i="7"/>
  <c r="Q47" i="7"/>
  <c r="G47" i="7"/>
  <c r="E47" i="7"/>
  <c r="BE46" i="7"/>
  <c r="BD46" i="7"/>
  <c r="BC46" i="7"/>
  <c r="BB46" i="7"/>
  <c r="AW46" i="7"/>
  <c r="AU46" i="7"/>
  <c r="AO46" i="7"/>
  <c r="AK46" i="7"/>
  <c r="AI46" i="7"/>
  <c r="AE46" i="7"/>
  <c r="AC46" i="7"/>
  <c r="Y46" i="7"/>
  <c r="W46" i="7"/>
  <c r="S46" i="7"/>
  <c r="Q46" i="7"/>
  <c r="G46" i="7"/>
  <c r="E46" i="7"/>
  <c r="BE45" i="7"/>
  <c r="BD45" i="7"/>
  <c r="BC45" i="7"/>
  <c r="BB45" i="7"/>
  <c r="AW45" i="7"/>
  <c r="AU45" i="7"/>
  <c r="AO45" i="7"/>
  <c r="AK45" i="7"/>
  <c r="AI45" i="7"/>
  <c r="AE45" i="7"/>
  <c r="AC45" i="7"/>
  <c r="Y45" i="7"/>
  <c r="W45" i="7"/>
  <c r="S45" i="7"/>
  <c r="Q45" i="7"/>
  <c r="G45" i="7"/>
  <c r="E45" i="7"/>
  <c r="BE44" i="7"/>
  <c r="BD44" i="7"/>
  <c r="BC44" i="7"/>
  <c r="BB44" i="7"/>
  <c r="BA44" i="7"/>
  <c r="AZ44" i="7"/>
  <c r="AW44" i="7"/>
  <c r="AU44" i="7"/>
  <c r="AO44" i="7"/>
  <c r="AK44" i="7"/>
  <c r="AI44" i="7"/>
  <c r="AE44" i="7"/>
  <c r="AC44" i="7"/>
  <c r="Y44" i="7"/>
  <c r="W44" i="7"/>
  <c r="S44" i="7"/>
  <c r="Q44" i="7"/>
  <c r="M44" i="7"/>
  <c r="G44" i="7"/>
  <c r="E44" i="7"/>
  <c r="BE43" i="7"/>
  <c r="BD43" i="7"/>
  <c r="BC43" i="7"/>
  <c r="BB43" i="7"/>
  <c r="BA43" i="7"/>
  <c r="AZ43" i="7"/>
  <c r="AW43" i="7"/>
  <c r="AU43" i="7"/>
  <c r="AO43" i="7"/>
  <c r="AK43" i="7"/>
  <c r="AI43" i="7"/>
  <c r="AE43" i="7"/>
  <c r="AC43" i="7"/>
  <c r="Y43" i="7"/>
  <c r="W43" i="7"/>
  <c r="S43" i="7"/>
  <c r="Q43" i="7"/>
  <c r="M43" i="7"/>
  <c r="G43" i="7"/>
  <c r="E43" i="7"/>
  <c r="BE42" i="7"/>
  <c r="BD42" i="7"/>
  <c r="BC42" i="7"/>
  <c r="BB42" i="7"/>
  <c r="BA42" i="7"/>
  <c r="AZ42" i="7"/>
  <c r="AW42" i="7"/>
  <c r="AU42" i="7"/>
  <c r="AO42" i="7"/>
  <c r="AK42" i="7"/>
  <c r="AI42" i="7"/>
  <c r="AE42" i="7"/>
  <c r="AC42" i="7"/>
  <c r="Y42" i="7"/>
  <c r="W42" i="7"/>
  <c r="S42" i="7"/>
  <c r="Q42" i="7"/>
  <c r="M42" i="7"/>
  <c r="G42" i="7"/>
  <c r="E42" i="7"/>
  <c r="BE41" i="7"/>
  <c r="BD41" i="7"/>
  <c r="BC41" i="7"/>
  <c r="BB41" i="7"/>
  <c r="BA41" i="7"/>
  <c r="AZ41" i="7"/>
  <c r="AW41" i="7"/>
  <c r="AU41" i="7"/>
  <c r="AO41" i="7"/>
  <c r="AK41" i="7"/>
  <c r="AI41" i="7"/>
  <c r="AE41" i="7"/>
  <c r="AC41" i="7"/>
  <c r="Y41" i="7"/>
  <c r="W41" i="7"/>
  <c r="S41" i="7"/>
  <c r="Q41" i="7"/>
  <c r="M41" i="7"/>
  <c r="G41" i="7"/>
  <c r="E41" i="7"/>
  <c r="BE40" i="7"/>
  <c r="BD40" i="7"/>
  <c r="BC40" i="7"/>
  <c r="BB40" i="7"/>
  <c r="BA40" i="7"/>
  <c r="AZ40" i="7"/>
  <c r="AW40" i="7"/>
  <c r="AU40" i="7"/>
  <c r="AO40" i="7"/>
  <c r="AK40" i="7"/>
  <c r="AI40" i="7"/>
  <c r="AC40" i="7"/>
  <c r="Y40" i="7"/>
  <c r="W40" i="7"/>
  <c r="S40" i="7"/>
  <c r="Q40" i="7"/>
  <c r="M40" i="7"/>
  <c r="G40" i="7"/>
  <c r="E40" i="7"/>
  <c r="BE39" i="7"/>
  <c r="BD39" i="7"/>
  <c r="BC39" i="7"/>
  <c r="BB39" i="7"/>
  <c r="BA39" i="7"/>
  <c r="AZ39" i="7"/>
  <c r="AW39" i="7"/>
  <c r="AU39" i="7"/>
  <c r="AO39" i="7"/>
  <c r="AK39" i="7"/>
  <c r="AI39" i="7"/>
  <c r="AE39" i="7"/>
  <c r="AC39" i="7"/>
  <c r="Y39" i="7"/>
  <c r="W39" i="7"/>
  <c r="S39" i="7"/>
  <c r="Q39" i="7"/>
  <c r="M39" i="7"/>
  <c r="G39" i="7"/>
  <c r="E39" i="7"/>
  <c r="BE38" i="7"/>
  <c r="BD38" i="7"/>
  <c r="BC38" i="7"/>
  <c r="BB38" i="7"/>
  <c r="BA38" i="7"/>
  <c r="AZ38" i="7"/>
  <c r="AK38" i="7"/>
  <c r="AI38" i="7"/>
  <c r="AE38" i="7"/>
  <c r="AC38" i="7"/>
  <c r="Y38" i="7"/>
  <c r="W38" i="7"/>
  <c r="S38" i="7"/>
  <c r="Q38" i="7"/>
  <c r="M38" i="7"/>
  <c r="G38" i="7"/>
  <c r="E38" i="7"/>
  <c r="BE37" i="7"/>
  <c r="BD37" i="7"/>
  <c r="BC37" i="7"/>
  <c r="BB37" i="7"/>
  <c r="BA37" i="7"/>
  <c r="AZ37" i="7"/>
  <c r="AW37" i="7"/>
  <c r="AU37" i="7"/>
  <c r="AQ37" i="7"/>
  <c r="AO37" i="7"/>
  <c r="AK37" i="7"/>
  <c r="AI37" i="7"/>
  <c r="AE37" i="7"/>
  <c r="AC37" i="7"/>
  <c r="Y37" i="7"/>
  <c r="W37" i="7"/>
  <c r="S37" i="7"/>
  <c r="Q37" i="7"/>
  <c r="M37" i="7"/>
  <c r="G37" i="7"/>
  <c r="E37" i="7"/>
  <c r="BE36" i="7"/>
  <c r="BD36" i="7"/>
  <c r="BC36" i="7"/>
  <c r="BB36" i="7"/>
  <c r="BA36" i="7"/>
  <c r="AZ36" i="7"/>
  <c r="AW36" i="7"/>
  <c r="AU36" i="7"/>
  <c r="AQ36" i="7"/>
  <c r="AO36" i="7"/>
  <c r="AK36" i="7"/>
  <c r="AI36" i="7"/>
  <c r="AE36" i="7"/>
  <c r="AC36" i="7"/>
  <c r="Y36" i="7"/>
  <c r="W36" i="7"/>
  <c r="S36" i="7"/>
  <c r="Q36" i="7"/>
  <c r="M36" i="7"/>
  <c r="G36" i="7"/>
  <c r="E36" i="7"/>
  <c r="BE35" i="7"/>
  <c r="BD35" i="7"/>
  <c r="BC35" i="7"/>
  <c r="BB35" i="7"/>
  <c r="BA35" i="7"/>
  <c r="AZ35" i="7"/>
  <c r="AW35" i="7"/>
  <c r="AU35" i="7"/>
  <c r="AQ35" i="7"/>
  <c r="AO35" i="7"/>
  <c r="AK35" i="7"/>
  <c r="AI35" i="7"/>
  <c r="AE35" i="7"/>
  <c r="AC35" i="7"/>
  <c r="Y35" i="7"/>
  <c r="W35" i="7"/>
  <c r="S35" i="7"/>
  <c r="Q35" i="7"/>
  <c r="M35" i="7"/>
  <c r="G35" i="7"/>
  <c r="E35" i="7"/>
  <c r="BE34" i="7"/>
  <c r="BD34" i="7"/>
  <c r="BC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W34" i="7"/>
  <c r="S34" i="7"/>
  <c r="Q34" i="7"/>
  <c r="M34" i="7"/>
  <c r="G34" i="7"/>
  <c r="E34" i="7"/>
  <c r="BE33" i="7"/>
  <c r="BD33" i="7"/>
  <c r="BC33" i="7"/>
  <c r="BB33" i="7"/>
  <c r="BA33" i="7"/>
  <c r="AZ33" i="7"/>
  <c r="AW33" i="7"/>
  <c r="AU33" i="7"/>
  <c r="AQ33" i="7"/>
  <c r="AO33" i="7"/>
  <c r="AK33" i="7"/>
  <c r="AI33" i="7"/>
  <c r="AE33" i="7"/>
  <c r="AC33" i="7"/>
  <c r="Y33" i="7"/>
  <c r="W33" i="7"/>
  <c r="S33" i="7"/>
  <c r="Q33" i="7"/>
  <c r="M33" i="7"/>
  <c r="G33" i="7"/>
  <c r="E33" i="7"/>
  <c r="BE32" i="7"/>
  <c r="BD32" i="7"/>
  <c r="BC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Q32" i="7"/>
  <c r="M32" i="7"/>
  <c r="G32" i="7"/>
  <c r="E32" i="7"/>
  <c r="BE31" i="7"/>
  <c r="BD31" i="7"/>
  <c r="BC31" i="7"/>
  <c r="BB31" i="7"/>
  <c r="BA31" i="7"/>
  <c r="AZ31" i="7"/>
  <c r="AW31" i="7"/>
  <c r="AU31" i="7"/>
  <c r="AQ31" i="7"/>
  <c r="AO31" i="7"/>
  <c r="AK31" i="7"/>
  <c r="AI31" i="7"/>
  <c r="AE31" i="7"/>
  <c r="AC31" i="7"/>
  <c r="Y31" i="7"/>
  <c r="W31" i="7"/>
  <c r="S31" i="7"/>
  <c r="Q31" i="7"/>
  <c r="M31" i="7"/>
  <c r="G31" i="7"/>
  <c r="E31" i="7"/>
  <c r="BE30" i="7"/>
  <c r="BD30" i="7"/>
  <c r="BC30" i="7"/>
  <c r="BB30" i="7"/>
  <c r="BA30" i="7"/>
  <c r="AZ30" i="7"/>
  <c r="AW30" i="7"/>
  <c r="AU30" i="7"/>
  <c r="AQ30" i="7"/>
  <c r="AO30" i="7"/>
  <c r="AK30" i="7"/>
  <c r="AI30" i="7"/>
  <c r="AE30" i="7"/>
  <c r="AC30" i="7"/>
  <c r="BE28" i="7"/>
  <c r="BD28" i="7"/>
  <c r="BC28" i="7"/>
  <c r="BB28" i="7"/>
  <c r="BA28" i="7"/>
  <c r="AZ28" i="7"/>
  <c r="AW28" i="7"/>
  <c r="AU28" i="7"/>
  <c r="AQ28" i="7"/>
  <c r="AO28" i="7"/>
  <c r="AK28" i="7"/>
  <c r="AI28" i="7"/>
  <c r="AE28" i="7"/>
  <c r="AC28" i="7"/>
  <c r="S28" i="7"/>
  <c r="Q28" i="7"/>
  <c r="M28" i="7"/>
  <c r="G28" i="7"/>
  <c r="E28" i="7"/>
  <c r="BE27" i="7"/>
  <c r="BD27" i="7"/>
  <c r="BC27" i="7"/>
  <c r="BB27" i="7"/>
  <c r="BA27" i="7"/>
  <c r="AZ27" i="7"/>
  <c r="AW27" i="7"/>
  <c r="AU27" i="7"/>
  <c r="AQ27" i="7"/>
  <c r="AO27" i="7"/>
  <c r="AK27" i="7"/>
  <c r="AI27" i="7"/>
  <c r="AE27" i="7"/>
  <c r="AC27" i="7"/>
  <c r="G27" i="7"/>
  <c r="E27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S26" i="7"/>
  <c r="Q26" i="7"/>
  <c r="M26" i="7"/>
  <c r="G26" i="7"/>
  <c r="E26" i="7"/>
  <c r="BE25" i="7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S25" i="7"/>
  <c r="Q25" i="7"/>
  <c r="M25" i="7"/>
  <c r="G25" i="7"/>
  <c r="E25" i="7"/>
  <c r="BE24" i="7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S24" i="7"/>
  <c r="Q24" i="7"/>
  <c r="M24" i="7"/>
  <c r="G24" i="7"/>
  <c r="E24" i="7"/>
  <c r="BE23" i="7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BE22" i="7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S22" i="7"/>
  <c r="Q22" i="7"/>
  <c r="M22" i="7"/>
  <c r="K22" i="7"/>
  <c r="G22" i="7"/>
  <c r="E22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Q21" i="7"/>
  <c r="M21" i="7"/>
  <c r="K21" i="7"/>
  <c r="E21" i="7"/>
  <c r="BE20" i="7"/>
  <c r="BD20" i="7"/>
  <c r="BC20" i="7"/>
  <c r="BB20" i="7"/>
  <c r="BA20" i="7"/>
  <c r="AZ20" i="7"/>
  <c r="AW20" i="7"/>
  <c r="AU20" i="7"/>
  <c r="AQ20" i="7"/>
  <c r="AO20" i="7"/>
  <c r="AK20" i="7"/>
  <c r="AI20" i="7"/>
  <c r="AE20" i="7"/>
  <c r="AC20" i="7"/>
  <c r="S20" i="7"/>
  <c r="Q20" i="7"/>
  <c r="M20" i="7"/>
  <c r="K20" i="7"/>
  <c r="E20" i="7"/>
  <c r="BE19" i="7"/>
  <c r="BD19" i="7"/>
  <c r="BC19" i="7"/>
  <c r="BB19" i="7"/>
  <c r="BA19" i="7"/>
  <c r="AZ19" i="7"/>
  <c r="AW19" i="7"/>
  <c r="AU19" i="7"/>
  <c r="AQ19" i="7"/>
  <c r="AO19" i="7"/>
  <c r="AK19" i="7"/>
  <c r="AI19" i="7"/>
  <c r="AE19" i="7"/>
  <c r="AC19" i="7"/>
  <c r="BE18" i="7"/>
  <c r="BD18" i="7"/>
  <c r="BC18" i="7"/>
  <c r="BB18" i="7"/>
  <c r="BA18" i="7"/>
  <c r="AZ18" i="7"/>
  <c r="AW18" i="7"/>
  <c r="AU18" i="7"/>
  <c r="AQ18" i="7"/>
  <c r="AO18" i="7"/>
  <c r="AK18" i="7"/>
  <c r="AI18" i="7"/>
  <c r="AE18" i="7"/>
  <c r="AC18" i="7"/>
  <c r="Y18" i="7"/>
  <c r="W18" i="7"/>
  <c r="S18" i="7"/>
  <c r="Q18" i="7"/>
  <c r="BE17" i="7"/>
  <c r="BD17" i="7"/>
  <c r="BC17" i="7"/>
  <c r="BB17" i="7"/>
  <c r="AZ17" i="7"/>
  <c r="BE16" i="7"/>
  <c r="BD16" i="7"/>
  <c r="BC16" i="7"/>
  <c r="BB16" i="7"/>
  <c r="BA16" i="7"/>
  <c r="AZ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S15" i="7"/>
  <c r="Q15" i="7"/>
  <c r="BE14" i="7"/>
  <c r="BD14" i="7"/>
  <c r="BC14" i="7"/>
  <c r="BB14" i="7"/>
  <c r="BA14" i="7"/>
  <c r="AZ14" i="7"/>
  <c r="AW14" i="7"/>
  <c r="AU14" i="7"/>
  <c r="AQ14" i="7"/>
  <c r="AO14" i="7"/>
  <c r="AK14" i="7"/>
  <c r="AI14" i="7"/>
  <c r="AE14" i="7"/>
  <c r="AC14" i="7"/>
  <c r="Y14" i="7"/>
  <c r="W14" i="7"/>
  <c r="S14" i="7"/>
  <c r="Q14" i="7"/>
  <c r="M14" i="7"/>
  <c r="K14" i="7"/>
  <c r="E14" i="7"/>
  <c r="BE13" i="7"/>
  <c r="BD13" i="7"/>
  <c r="BC13" i="7"/>
  <c r="BB13" i="7"/>
  <c r="BA13" i="7"/>
  <c r="AZ13" i="7"/>
  <c r="AW13" i="7"/>
  <c r="AU13" i="7"/>
  <c r="AQ13" i="7"/>
  <c r="AO13" i="7"/>
  <c r="AK13" i="7"/>
  <c r="AI13" i="7"/>
  <c r="AE13" i="7"/>
  <c r="AC13" i="7"/>
  <c r="Y13" i="7"/>
  <c r="W13" i="7"/>
  <c r="S13" i="7"/>
  <c r="Q13" i="7"/>
  <c r="M13" i="7"/>
  <c r="K13" i="7"/>
  <c r="E13" i="7"/>
  <c r="BE12" i="7"/>
  <c r="BD12" i="7"/>
  <c r="BC12" i="7"/>
  <c r="BB12" i="7"/>
  <c r="BA12" i="7"/>
  <c r="AZ12" i="7"/>
  <c r="AW12" i="7"/>
  <c r="AU12" i="7"/>
  <c r="AQ12" i="7"/>
  <c r="AO12" i="7"/>
  <c r="AK12" i="7"/>
  <c r="AI12" i="7"/>
  <c r="AE12" i="7"/>
  <c r="AC12" i="7"/>
  <c r="Y12" i="7"/>
  <c r="W12" i="7"/>
  <c r="S12" i="7"/>
  <c r="Q12" i="7"/>
  <c r="M12" i="7"/>
  <c r="K12" i="7"/>
  <c r="E12" i="7"/>
  <c r="BE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K10" i="7"/>
  <c r="BA9" i="7"/>
  <c r="U57" i="20" l="1"/>
  <c r="U52" i="22"/>
  <c r="AA57" i="23"/>
  <c r="AM52" i="22"/>
  <c r="BC32" i="22"/>
  <c r="M32" i="22"/>
  <c r="BA32" i="22"/>
  <c r="E31" i="20"/>
  <c r="AZ37" i="20"/>
  <c r="AC31" i="20"/>
  <c r="BB37" i="20"/>
  <c r="BA37" i="20"/>
  <c r="BC31" i="13"/>
  <c r="Q25" i="13"/>
  <c r="BB31" i="13"/>
  <c r="BD25" i="13"/>
  <c r="AM55" i="18"/>
  <c r="G29" i="18"/>
  <c r="Q29" i="18"/>
  <c r="S29" i="18"/>
  <c r="M29" i="18"/>
  <c r="AG51" i="13"/>
  <c r="E25" i="13"/>
  <c r="AC25" i="13"/>
  <c r="AZ25" i="13"/>
  <c r="W25" i="13"/>
  <c r="AS51" i="13"/>
  <c r="BE39" i="13"/>
  <c r="BE40" i="13"/>
  <c r="BE42" i="13"/>
  <c r="I51" i="13"/>
  <c r="BE44" i="13"/>
  <c r="BE45" i="13"/>
  <c r="BE46" i="13"/>
  <c r="BE47" i="13"/>
  <c r="BE48" i="13"/>
  <c r="BE49" i="13"/>
  <c r="BB25" i="13"/>
  <c r="AI25" i="13"/>
  <c r="AO25" i="13"/>
  <c r="K25" i="13"/>
  <c r="S25" i="13"/>
  <c r="AQ25" i="13"/>
  <c r="BE25" i="13"/>
  <c r="AW25" i="13"/>
  <c r="G25" i="13"/>
  <c r="AU25" i="13"/>
  <c r="BE29" i="18"/>
  <c r="AK29" i="18"/>
  <c r="BC29" i="18"/>
  <c r="AW29" i="18"/>
  <c r="AO29" i="18"/>
  <c r="BD29" i="18"/>
  <c r="AU29" i="18"/>
  <c r="AI29" i="18"/>
  <c r="AA55" i="18"/>
  <c r="BB29" i="18"/>
  <c r="AC29" i="18"/>
  <c r="AE29" i="18"/>
  <c r="AG55" i="18"/>
  <c r="E29" i="18"/>
  <c r="K29" i="18"/>
  <c r="BE44" i="18"/>
  <c r="BE49" i="18"/>
  <c r="BE50" i="18"/>
  <c r="BE51" i="18"/>
  <c r="BE52" i="18"/>
  <c r="BE53" i="18"/>
  <c r="BE54" i="18"/>
  <c r="AZ29" i="18"/>
  <c r="W29" i="18"/>
  <c r="U55" i="18"/>
  <c r="G31" i="23"/>
  <c r="BA31" i="23"/>
  <c r="BA32" i="23" s="1"/>
  <c r="Y31" i="23"/>
  <c r="K31" i="23"/>
  <c r="AI31" i="23"/>
  <c r="BB31" i="23"/>
  <c r="BB32" i="23" s="1"/>
  <c r="AK31" i="23"/>
  <c r="S31" i="23"/>
  <c r="AQ31" i="23"/>
  <c r="BE31" i="23"/>
  <c r="BE32" i="23" s="1"/>
  <c r="K29" i="21"/>
  <c r="W29" i="21"/>
  <c r="AZ29" i="21"/>
  <c r="M29" i="21"/>
  <c r="U55" i="21"/>
  <c r="AA55" i="21"/>
  <c r="S29" i="21"/>
  <c r="AQ29" i="21"/>
  <c r="BE29" i="21"/>
  <c r="AG55" i="21"/>
  <c r="BE44" i="21"/>
  <c r="BE45" i="21"/>
  <c r="BE46" i="21"/>
  <c r="BE47" i="21"/>
  <c r="BE48" i="21"/>
  <c r="BE49" i="21"/>
  <c r="BE51" i="21"/>
  <c r="AW29" i="21"/>
  <c r="I52" i="22"/>
  <c r="AG52" i="22"/>
  <c r="AA52" i="22"/>
  <c r="O52" i="22"/>
  <c r="BE50" i="22"/>
  <c r="E26" i="22"/>
  <c r="AC26" i="22"/>
  <c r="AQ26" i="22"/>
  <c r="Q31" i="20"/>
  <c r="AU31" i="20"/>
  <c r="AI31" i="20"/>
  <c r="BB31" i="20"/>
  <c r="AG57" i="20"/>
  <c r="K31" i="20"/>
  <c r="AO31" i="20"/>
  <c r="BD31" i="20"/>
  <c r="AS57" i="20"/>
  <c r="BE46" i="20"/>
  <c r="BE47" i="20"/>
  <c r="BE51" i="20"/>
  <c r="BE52" i="20"/>
  <c r="BE53" i="20"/>
  <c r="BE54" i="20"/>
  <c r="BE55" i="20"/>
  <c r="W31" i="20"/>
  <c r="AZ31" i="20"/>
  <c r="Y31" i="20"/>
  <c r="BA31" i="20"/>
  <c r="AQ31" i="20"/>
  <c r="BC31" i="20"/>
  <c r="G31" i="20"/>
  <c r="G29" i="10"/>
  <c r="AE29" i="10"/>
  <c r="BA29" i="10"/>
  <c r="E29" i="10"/>
  <c r="AC29" i="10"/>
  <c r="AZ29" i="10"/>
  <c r="BB29" i="10"/>
  <c r="Q29" i="10"/>
  <c r="AA55" i="10"/>
  <c r="AI29" i="10"/>
  <c r="AK29" i="10"/>
  <c r="BC29" i="10"/>
  <c r="Y29" i="10"/>
  <c r="AO29" i="10"/>
  <c r="AU29" i="10"/>
  <c r="AS55" i="10"/>
  <c r="AQ29" i="10"/>
  <c r="BE29" i="10"/>
  <c r="AZ35" i="10"/>
  <c r="W29" i="10"/>
  <c r="I55" i="10"/>
  <c r="BC35" i="10"/>
  <c r="BE49" i="22"/>
  <c r="BE41" i="22"/>
  <c r="BE42" i="22"/>
  <c r="BE43" i="22"/>
  <c r="BE44" i="22"/>
  <c r="BE45" i="22"/>
  <c r="BE47" i="22"/>
  <c r="BE48" i="22"/>
  <c r="BE51" i="22"/>
  <c r="AY52" i="22"/>
  <c r="AM164" i="7"/>
  <c r="AM55" i="10"/>
  <c r="BE43" i="10"/>
  <c r="BE46" i="10"/>
  <c r="BE47" i="10"/>
  <c r="BE49" i="10"/>
  <c r="BE50" i="10"/>
  <c r="BE53" i="10"/>
  <c r="M31" i="23"/>
  <c r="AW31" i="23"/>
  <c r="BC31" i="23"/>
  <c r="BC32" i="23" s="1"/>
  <c r="AE31" i="23"/>
  <c r="Q31" i="23"/>
  <c r="AO31" i="23"/>
  <c r="BD31" i="23"/>
  <c r="AU31" i="23"/>
  <c r="AC31" i="23"/>
  <c r="BA37" i="23"/>
  <c r="AG57" i="23"/>
  <c r="AS57" i="23"/>
  <c r="BE47" i="23"/>
  <c r="BE48" i="23"/>
  <c r="BE49" i="23"/>
  <c r="BE50" i="23"/>
  <c r="BE51" i="23"/>
  <c r="BE52" i="23"/>
  <c r="BE53" i="23"/>
  <c r="BE54" i="23"/>
  <c r="BE55" i="23"/>
  <c r="AG164" i="7"/>
  <c r="AZ26" i="22"/>
  <c r="AZ27" i="22" s="1"/>
  <c r="BA26" i="22"/>
  <c r="BA27" i="22" s="1"/>
  <c r="I164" i="7"/>
  <c r="BC35" i="21"/>
  <c r="G35" i="21"/>
  <c r="K29" i="10"/>
  <c r="AY55" i="10"/>
  <c r="AU29" i="21"/>
  <c r="BE50" i="21"/>
  <c r="AQ29" i="18"/>
  <c r="BB37" i="23"/>
  <c r="BE56" i="23"/>
  <c r="Y25" i="13"/>
  <c r="BE48" i="20"/>
  <c r="BE49" i="20"/>
  <c r="BE50" i="20"/>
  <c r="G26" i="22"/>
  <c r="AE26" i="22"/>
  <c r="O164" i="7"/>
  <c r="O57" i="23"/>
  <c r="I57" i="20"/>
  <c r="M29" i="10"/>
  <c r="BE44" i="10"/>
  <c r="BE45" i="10"/>
  <c r="Y29" i="21"/>
  <c r="G29" i="21"/>
  <c r="AE29" i="21"/>
  <c r="BA29" i="21"/>
  <c r="BC29" i="21"/>
  <c r="BE52" i="21"/>
  <c r="BE53" i="21"/>
  <c r="BE54" i="21"/>
  <c r="BA35" i="18"/>
  <c r="Q35" i="18"/>
  <c r="BC37" i="23"/>
  <c r="G37" i="23"/>
  <c r="BE56" i="20"/>
  <c r="K26" i="22"/>
  <c r="AI26" i="22"/>
  <c r="BB26" i="22"/>
  <c r="BB27" i="22" s="1"/>
  <c r="BA35" i="10"/>
  <c r="Q35" i="10"/>
  <c r="O55" i="10"/>
  <c r="E29" i="21"/>
  <c r="AC29" i="21"/>
  <c r="AE25" i="13"/>
  <c r="BA25" i="13"/>
  <c r="BA31" i="13"/>
  <c r="Q31" i="13"/>
  <c r="AM51" i="13"/>
  <c r="AA57" i="20"/>
  <c r="M26" i="22"/>
  <c r="AK26" i="22"/>
  <c r="BC26" i="22"/>
  <c r="BC27" i="22" s="1"/>
  <c r="S29" i="10"/>
  <c r="U55" i="10"/>
  <c r="AM55" i="21"/>
  <c r="AZ35" i="18"/>
  <c r="AS55" i="18"/>
  <c r="W31" i="23"/>
  <c r="AM57" i="23"/>
  <c r="M31" i="20"/>
  <c r="BE31" i="20"/>
  <c r="Q26" i="22"/>
  <c r="AO26" i="22"/>
  <c r="U51" i="13"/>
  <c r="BB35" i="10"/>
  <c r="BE48" i="10"/>
  <c r="AI29" i="21"/>
  <c r="BB29" i="21"/>
  <c r="Q29" i="21"/>
  <c r="AO29" i="21"/>
  <c r="AS55" i="21"/>
  <c r="BA29" i="18"/>
  <c r="Y29" i="18"/>
  <c r="BC35" i="18"/>
  <c r="G35" i="18"/>
  <c r="BB35" i="18"/>
  <c r="AY55" i="18"/>
  <c r="M25" i="13"/>
  <c r="AK25" i="13"/>
  <c r="BC25" i="13"/>
  <c r="AZ31" i="13"/>
  <c r="AY51" i="13"/>
  <c r="BC37" i="20"/>
  <c r="M37" i="20"/>
  <c r="AM57" i="20"/>
  <c r="S26" i="22"/>
  <c r="BE26" i="22"/>
  <c r="BE27" i="22" s="1"/>
  <c r="AS52" i="22"/>
  <c r="AW29" i="10"/>
  <c r="AG55" i="10"/>
  <c r="BE51" i="10"/>
  <c r="BE52" i="10"/>
  <c r="AK29" i="21"/>
  <c r="AZ35" i="21"/>
  <c r="BB35" i="21"/>
  <c r="AY55" i="21"/>
  <c r="BE43" i="18"/>
  <c r="BE45" i="18"/>
  <c r="BE46" i="18"/>
  <c r="I55" i="18"/>
  <c r="BE47" i="18"/>
  <c r="E31" i="23"/>
  <c r="AZ31" i="23"/>
  <c r="AZ32" i="23" s="1"/>
  <c r="AY57" i="23"/>
  <c r="BE41" i="13"/>
  <c r="BE43" i="13"/>
  <c r="S31" i="20"/>
  <c r="AW31" i="20"/>
  <c r="AK31" i="20"/>
  <c r="AE31" i="20"/>
  <c r="W26" i="22"/>
  <c r="AU26" i="22"/>
  <c r="BD26" i="22"/>
  <c r="BE54" i="10"/>
  <c r="BA35" i="21"/>
  <c r="W35" i="21"/>
  <c r="I55" i="21"/>
  <c r="BE43" i="21"/>
  <c r="O55" i="18"/>
  <c r="BE48" i="18"/>
  <c r="I57" i="23"/>
  <c r="BE46" i="23"/>
  <c r="O51" i="13"/>
  <c r="BE50" i="13"/>
  <c r="AY57" i="20"/>
  <c r="Y26" i="22"/>
  <c r="AW26" i="22"/>
  <c r="BE46" i="22"/>
  <c r="AZ37" i="23"/>
  <c r="BE45" i="23"/>
  <c r="BE45" i="20"/>
  <c r="Q37" i="23"/>
  <c r="M31" i="13"/>
  <c r="W37" i="20"/>
  <c r="AZ32" i="22"/>
  <c r="BE40" i="22"/>
  <c r="Q32" i="22"/>
  <c r="BB32" i="22"/>
  <c r="BD29" i="21"/>
  <c r="BD29" i="10"/>
  <c r="P73" i="7"/>
  <c r="Z73" i="7"/>
  <c r="M72" i="7"/>
  <c r="Y72" i="7"/>
  <c r="AK72" i="7"/>
  <c r="AW72" i="7"/>
  <c r="BC72" i="7"/>
  <c r="S72" i="7"/>
  <c r="AQ72" i="7"/>
  <c r="D73" i="7"/>
  <c r="L73" i="7"/>
  <c r="T73" i="7"/>
  <c r="AB73" i="7"/>
  <c r="AJ73" i="7"/>
  <c r="AR73" i="7"/>
  <c r="E67" i="7"/>
  <c r="Q67" i="7"/>
  <c r="AC67" i="7"/>
  <c r="AO67" i="7"/>
  <c r="BA67" i="7"/>
  <c r="H73" i="7"/>
  <c r="AV73" i="7"/>
  <c r="BE67" i="7"/>
  <c r="AH73" i="7"/>
  <c r="N73" i="7"/>
  <c r="AD73" i="7"/>
  <c r="AL73" i="7"/>
  <c r="G67" i="7"/>
  <c r="S67" i="7"/>
  <c r="AE67" i="7"/>
  <c r="AQ67" i="7"/>
  <c r="BC67" i="7"/>
  <c r="X73" i="7"/>
  <c r="AP73" i="7"/>
  <c r="AX73" i="7"/>
  <c r="J73" i="7"/>
  <c r="AY164" i="7"/>
  <c r="AN73" i="7"/>
  <c r="F73" i="7"/>
  <c r="AS164" i="7"/>
  <c r="E61" i="7"/>
  <c r="AC61" i="7"/>
  <c r="AO61" i="7"/>
  <c r="BD61" i="7"/>
  <c r="BD73" i="7" s="1"/>
  <c r="S61" i="7"/>
  <c r="BA61" i="7"/>
  <c r="AT73" i="7"/>
  <c r="M67" i="7"/>
  <c r="AK67" i="7"/>
  <c r="K67" i="7"/>
  <c r="W67" i="7"/>
  <c r="AI67" i="7"/>
  <c r="AU67" i="7"/>
  <c r="G72" i="7"/>
  <c r="AE72" i="7"/>
  <c r="AF73" i="7"/>
  <c r="BE153" i="7"/>
  <c r="BE156" i="7"/>
  <c r="BE157" i="7"/>
  <c r="BE160" i="7"/>
  <c r="BE161" i="7"/>
  <c r="AZ61" i="7"/>
  <c r="AZ73" i="7" s="1"/>
  <c r="AZ10" i="21" s="1"/>
  <c r="V73" i="7"/>
  <c r="Y67" i="7"/>
  <c r="AW67" i="7"/>
  <c r="AA164" i="7"/>
  <c r="K72" i="7"/>
  <c r="W72" i="7"/>
  <c r="AI72" i="7"/>
  <c r="AU72" i="7"/>
  <c r="E72" i="7"/>
  <c r="Q72" i="7"/>
  <c r="AC72" i="7"/>
  <c r="AO72" i="7"/>
  <c r="BA72" i="7"/>
  <c r="R73" i="7"/>
  <c r="Q61" i="7"/>
  <c r="AQ61" i="7"/>
  <c r="BE61" i="7"/>
  <c r="K61" i="7"/>
  <c r="BE152" i="7"/>
  <c r="BE154" i="7"/>
  <c r="BE155" i="7"/>
  <c r="BE162" i="7"/>
  <c r="BE163" i="7"/>
  <c r="U164" i="7"/>
  <c r="BE158" i="7"/>
  <c r="BE159" i="7"/>
  <c r="G61" i="7"/>
  <c r="W61" i="7"/>
  <c r="AU61" i="7"/>
  <c r="BB61" i="7"/>
  <c r="BB73" i="7" s="1"/>
  <c r="AE61" i="7"/>
  <c r="AI61" i="7"/>
  <c r="M61" i="7"/>
  <c r="Y61" i="7"/>
  <c r="AK61" i="7"/>
  <c r="AW61" i="7"/>
  <c r="BC61" i="7"/>
  <c r="R10" i="20" l="1"/>
  <c r="R32" i="20" s="1"/>
  <c r="R38" i="20" s="1"/>
  <c r="S38" i="20" s="1"/>
  <c r="R10" i="23"/>
  <c r="R32" i="23" s="1"/>
  <c r="R38" i="23" s="1"/>
  <c r="S38" i="23" s="1"/>
  <c r="R10" i="22"/>
  <c r="R27" i="22" s="1"/>
  <c r="R33" i="22" s="1"/>
  <c r="S33" i="22" s="1"/>
  <c r="J10" i="20"/>
  <c r="J32" i="20" s="1"/>
  <c r="J38" i="20" s="1"/>
  <c r="K38" i="20" s="1"/>
  <c r="J10" i="22"/>
  <c r="J27" i="22" s="1"/>
  <c r="J33" i="22" s="1"/>
  <c r="K33" i="22" s="1"/>
  <c r="J10" i="23"/>
  <c r="J32" i="23" s="1"/>
  <c r="J38" i="23" s="1"/>
  <c r="K38" i="23" s="1"/>
  <c r="T10" i="21"/>
  <c r="T30" i="21" s="1"/>
  <c r="T10" i="23"/>
  <c r="T32" i="23" s="1"/>
  <c r="T10" i="22"/>
  <c r="T27" i="22" s="1"/>
  <c r="AL10" i="13"/>
  <c r="AL26" i="13" s="1"/>
  <c r="AL10" i="22"/>
  <c r="AL27" i="22" s="1"/>
  <c r="AL10" i="23"/>
  <c r="AL32" i="23" s="1"/>
  <c r="AP10" i="21"/>
  <c r="AP30" i="21" s="1"/>
  <c r="AP36" i="21" s="1"/>
  <c r="AQ36" i="21" s="1"/>
  <c r="AP10" i="22"/>
  <c r="AP27" i="22" s="1"/>
  <c r="AP33" i="22" s="1"/>
  <c r="AQ33" i="22" s="1"/>
  <c r="AP10" i="23"/>
  <c r="AP32" i="23" s="1"/>
  <c r="AP38" i="23" s="1"/>
  <c r="AQ38" i="23" s="1"/>
  <c r="AD10" i="20"/>
  <c r="AD32" i="20" s="1"/>
  <c r="AD38" i="20" s="1"/>
  <c r="AE38" i="20" s="1"/>
  <c r="AD10" i="22"/>
  <c r="AD27" i="22" s="1"/>
  <c r="AD33" i="22" s="1"/>
  <c r="AE33" i="22" s="1"/>
  <c r="AD10" i="23"/>
  <c r="AD32" i="23" s="1"/>
  <c r="AD38" i="23" s="1"/>
  <c r="AE38" i="23" s="1"/>
  <c r="D10" i="21"/>
  <c r="D30" i="21" s="1"/>
  <c r="D36" i="21" s="1"/>
  <c r="E36" i="21" s="1"/>
  <c r="D10" i="22"/>
  <c r="D27" i="22" s="1"/>
  <c r="D33" i="22" s="1"/>
  <c r="E33" i="22" s="1"/>
  <c r="D10" i="23"/>
  <c r="D32" i="23" s="1"/>
  <c r="D38" i="23" s="1"/>
  <c r="E38" i="23" s="1"/>
  <c r="Z10" i="13"/>
  <c r="Z26" i="13" s="1"/>
  <c r="Z10" i="23"/>
  <c r="Z32" i="23" s="1"/>
  <c r="Z10" i="22"/>
  <c r="Z27" i="22" s="1"/>
  <c r="AX10" i="22"/>
  <c r="AX27" i="22" s="1"/>
  <c r="AX10" i="23"/>
  <c r="AX32" i="23" s="1"/>
  <c r="X10" i="10"/>
  <c r="X30" i="10" s="1"/>
  <c r="X36" i="10" s="1"/>
  <c r="Y36" i="10" s="1"/>
  <c r="X10" i="23"/>
  <c r="X32" i="23" s="1"/>
  <c r="X38" i="23" s="1"/>
  <c r="Y38" i="23" s="1"/>
  <c r="X10" i="22"/>
  <c r="X27" i="22" s="1"/>
  <c r="X33" i="22" s="1"/>
  <c r="Y33" i="22" s="1"/>
  <c r="N10" i="10"/>
  <c r="N30" i="10" s="1"/>
  <c r="N10" i="23"/>
  <c r="N32" i="23" s="1"/>
  <c r="N10" i="22"/>
  <c r="N27" i="22" s="1"/>
  <c r="P10" i="10"/>
  <c r="P30" i="10" s="1"/>
  <c r="P36" i="10" s="1"/>
  <c r="Q36" i="10" s="1"/>
  <c r="P10" i="23"/>
  <c r="P32" i="23" s="1"/>
  <c r="P38" i="23" s="1"/>
  <c r="Q38" i="23" s="1"/>
  <c r="P10" i="22"/>
  <c r="P27" i="22" s="1"/>
  <c r="P33" i="22" s="1"/>
  <c r="Q33" i="22" s="1"/>
  <c r="AF10" i="20"/>
  <c r="AF32" i="20" s="1"/>
  <c r="AF10" i="22"/>
  <c r="AF27" i="22" s="1"/>
  <c r="AF10" i="23"/>
  <c r="AF32" i="23" s="1"/>
  <c r="V10" i="20"/>
  <c r="V32" i="20" s="1"/>
  <c r="V38" i="20" s="1"/>
  <c r="W38" i="20" s="1"/>
  <c r="V10" i="22"/>
  <c r="V27" i="22" s="1"/>
  <c r="V33" i="22" s="1"/>
  <c r="W33" i="22" s="1"/>
  <c r="V10" i="23"/>
  <c r="V32" i="23" s="1"/>
  <c r="V38" i="23" s="1"/>
  <c r="W38" i="23" s="1"/>
  <c r="AT10" i="10"/>
  <c r="AT30" i="10" s="1"/>
  <c r="AT36" i="10" s="1"/>
  <c r="AU36" i="10" s="1"/>
  <c r="AT10" i="23"/>
  <c r="AT32" i="23" s="1"/>
  <c r="AT38" i="23" s="1"/>
  <c r="AU38" i="23" s="1"/>
  <c r="AT10" i="22"/>
  <c r="AT27" i="22" s="1"/>
  <c r="AT33" i="22" s="1"/>
  <c r="AU33" i="22" s="1"/>
  <c r="F10" i="18"/>
  <c r="F30" i="18" s="1"/>
  <c r="F36" i="18" s="1"/>
  <c r="G36" i="18" s="1"/>
  <c r="F10" i="22"/>
  <c r="F27" i="22" s="1"/>
  <c r="F33" i="22" s="1"/>
  <c r="G33" i="22" s="1"/>
  <c r="F10" i="23"/>
  <c r="F32" i="23" s="1"/>
  <c r="F38" i="23" s="1"/>
  <c r="G38" i="23" s="1"/>
  <c r="AR10" i="20"/>
  <c r="AR32" i="20" s="1"/>
  <c r="AR10" i="22"/>
  <c r="AR27" i="22" s="1"/>
  <c r="AR10" i="23"/>
  <c r="AR32" i="23" s="1"/>
  <c r="AH10" i="13"/>
  <c r="AH26" i="13" s="1"/>
  <c r="AH32" i="13" s="1"/>
  <c r="AI32" i="13" s="1"/>
  <c r="AH10" i="23"/>
  <c r="AH32" i="23" s="1"/>
  <c r="AH38" i="23" s="1"/>
  <c r="AI38" i="23" s="1"/>
  <c r="AH10" i="22"/>
  <c r="AH27" i="22" s="1"/>
  <c r="AH33" i="22" s="1"/>
  <c r="AI33" i="22" s="1"/>
  <c r="AN10" i="10"/>
  <c r="AN30" i="10" s="1"/>
  <c r="AN36" i="10" s="1"/>
  <c r="AO36" i="10" s="1"/>
  <c r="AN10" i="23"/>
  <c r="AN32" i="23" s="1"/>
  <c r="AN38" i="23" s="1"/>
  <c r="AO38" i="23" s="1"/>
  <c r="AN10" i="22"/>
  <c r="AN27" i="22" s="1"/>
  <c r="AN33" i="22" s="1"/>
  <c r="AO33" i="22" s="1"/>
  <c r="AV10" i="10"/>
  <c r="AV30" i="10" s="1"/>
  <c r="AV36" i="10" s="1"/>
  <c r="AW36" i="10" s="1"/>
  <c r="AV10" i="22"/>
  <c r="AV27" i="22" s="1"/>
  <c r="AV33" i="22" s="1"/>
  <c r="AW33" i="22" s="1"/>
  <c r="AV10" i="23"/>
  <c r="AV32" i="23" s="1"/>
  <c r="AV38" i="23" s="1"/>
  <c r="AW38" i="23" s="1"/>
  <c r="AJ10" i="21"/>
  <c r="AJ30" i="21" s="1"/>
  <c r="AJ36" i="21" s="1"/>
  <c r="AK36" i="21" s="1"/>
  <c r="AJ10" i="23"/>
  <c r="AJ32" i="23" s="1"/>
  <c r="AJ38" i="23" s="1"/>
  <c r="AK38" i="23" s="1"/>
  <c r="AJ10" i="22"/>
  <c r="AJ27" i="22" s="1"/>
  <c r="AJ33" i="22" s="1"/>
  <c r="AK33" i="22" s="1"/>
  <c r="L10" i="20"/>
  <c r="L32" i="20" s="1"/>
  <c r="L38" i="20" s="1"/>
  <c r="M38" i="20" s="1"/>
  <c r="L10" i="22"/>
  <c r="L27" i="22" s="1"/>
  <c r="L33" i="22" s="1"/>
  <c r="M33" i="22" s="1"/>
  <c r="L10" i="23"/>
  <c r="L32" i="23" s="1"/>
  <c r="L38" i="23" s="1"/>
  <c r="M38" i="23" s="1"/>
  <c r="H10" i="20"/>
  <c r="H32" i="20" s="1"/>
  <c r="H10" i="23"/>
  <c r="H32" i="23" s="1"/>
  <c r="H10" i="22"/>
  <c r="H27" i="22" s="1"/>
  <c r="AB10" i="20"/>
  <c r="AB32" i="20" s="1"/>
  <c r="AB38" i="20" s="1"/>
  <c r="AC38" i="20" s="1"/>
  <c r="AB10" i="23"/>
  <c r="AB32" i="23" s="1"/>
  <c r="AB38" i="23" s="1"/>
  <c r="AC38" i="23" s="1"/>
  <c r="AB10" i="22"/>
  <c r="AB27" i="22" s="1"/>
  <c r="AB33" i="22" s="1"/>
  <c r="AC33" i="22" s="1"/>
  <c r="AX10" i="13"/>
  <c r="AX26" i="13" s="1"/>
  <c r="AX10" i="10"/>
  <c r="AX30" i="10" s="1"/>
  <c r="AZ30" i="21"/>
  <c r="AF10" i="10"/>
  <c r="AF30" i="10" s="1"/>
  <c r="BE73" i="7"/>
  <c r="BE10" i="20" s="1"/>
  <c r="BE32" i="20" s="1"/>
  <c r="P10" i="18"/>
  <c r="P30" i="18" s="1"/>
  <c r="P36" i="18" s="1"/>
  <c r="Q36" i="18" s="1"/>
  <c r="BE51" i="13"/>
  <c r="BE55" i="18"/>
  <c r="BE55" i="21"/>
  <c r="BE52" i="22"/>
  <c r="BE55" i="10"/>
  <c r="AJ10" i="18"/>
  <c r="AJ30" i="18" s="1"/>
  <c r="AJ36" i="18" s="1"/>
  <c r="AK36" i="18" s="1"/>
  <c r="AB10" i="10"/>
  <c r="AB30" i="10" s="1"/>
  <c r="AB36" i="10" s="1"/>
  <c r="AC36" i="10" s="1"/>
  <c r="AV10" i="18"/>
  <c r="AV30" i="18" s="1"/>
  <c r="AV36" i="18" s="1"/>
  <c r="AW36" i="18" s="1"/>
  <c r="P10" i="13"/>
  <c r="P26" i="13" s="1"/>
  <c r="P32" i="13" s="1"/>
  <c r="Q32" i="13" s="1"/>
  <c r="P10" i="20"/>
  <c r="P32" i="20" s="1"/>
  <c r="P38" i="20" s="1"/>
  <c r="Q38" i="20" s="1"/>
  <c r="P10" i="21"/>
  <c r="P30" i="21" s="1"/>
  <c r="P36" i="21" s="1"/>
  <c r="Q36" i="21" s="1"/>
  <c r="Z10" i="20"/>
  <c r="Z32" i="20" s="1"/>
  <c r="J10" i="13"/>
  <c r="J26" i="13" s="1"/>
  <c r="J32" i="13" s="1"/>
  <c r="K32" i="13" s="1"/>
  <c r="H10" i="13"/>
  <c r="H26" i="13" s="1"/>
  <c r="BE57" i="23"/>
  <c r="BE57" i="20"/>
  <c r="AP10" i="20"/>
  <c r="AP32" i="20" s="1"/>
  <c r="AP38" i="20" s="1"/>
  <c r="AQ38" i="20" s="1"/>
  <c r="AD10" i="13"/>
  <c r="AD26" i="13" s="1"/>
  <c r="AD32" i="13" s="1"/>
  <c r="AE32" i="13" s="1"/>
  <c r="Z10" i="18"/>
  <c r="Z30" i="18" s="1"/>
  <c r="Z10" i="10"/>
  <c r="Z30" i="10" s="1"/>
  <c r="D10" i="10"/>
  <c r="D30" i="10" s="1"/>
  <c r="D36" i="10" s="1"/>
  <c r="E36" i="10" s="1"/>
  <c r="AJ10" i="10"/>
  <c r="AJ30" i="10" s="1"/>
  <c r="AJ36" i="10" s="1"/>
  <c r="AK36" i="10" s="1"/>
  <c r="D10" i="18"/>
  <c r="D30" i="18" s="1"/>
  <c r="D36" i="18" s="1"/>
  <c r="E36" i="18" s="1"/>
  <c r="BD10" i="13"/>
  <c r="BD26" i="13" s="1"/>
  <c r="BD10" i="23"/>
  <c r="BD32" i="23" s="1"/>
  <c r="AX10" i="21"/>
  <c r="AX30" i="21" s="1"/>
  <c r="AL10" i="20"/>
  <c r="AL32" i="20" s="1"/>
  <c r="V10" i="10"/>
  <c r="V30" i="10" s="1"/>
  <c r="V36" i="10" s="1"/>
  <c r="W36" i="10" s="1"/>
  <c r="AR10" i="18"/>
  <c r="AR30" i="18" s="1"/>
  <c r="L10" i="21"/>
  <c r="L30" i="21" s="1"/>
  <c r="L36" i="21" s="1"/>
  <c r="M36" i="21" s="1"/>
  <c r="AL10" i="18"/>
  <c r="AL30" i="18" s="1"/>
  <c r="BD10" i="10"/>
  <c r="BD30" i="10" s="1"/>
  <c r="BC73" i="7"/>
  <c r="BC10" i="20" s="1"/>
  <c r="BC32" i="20" s="1"/>
  <c r="M73" i="7"/>
  <c r="AR10" i="21"/>
  <c r="AR30" i="21" s="1"/>
  <c r="T10" i="13"/>
  <c r="T26" i="13" s="1"/>
  <c r="R10" i="18"/>
  <c r="R30" i="18" s="1"/>
  <c r="R36" i="18" s="1"/>
  <c r="S36" i="18" s="1"/>
  <c r="F10" i="13"/>
  <c r="F26" i="13" s="1"/>
  <c r="F32" i="13" s="1"/>
  <c r="G32" i="13" s="1"/>
  <c r="AX10" i="20"/>
  <c r="AX32" i="20" s="1"/>
  <c r="AX10" i="18"/>
  <c r="AX30" i="18" s="1"/>
  <c r="L10" i="18"/>
  <c r="L30" i="18" s="1"/>
  <c r="L36" i="18" s="1"/>
  <c r="M36" i="18" s="1"/>
  <c r="AL10" i="21"/>
  <c r="AL30" i="21" s="1"/>
  <c r="F10" i="10"/>
  <c r="F30" i="10" s="1"/>
  <c r="F36" i="10" s="1"/>
  <c r="G36" i="10" s="1"/>
  <c r="AT10" i="20"/>
  <c r="AT32" i="20" s="1"/>
  <c r="AT38" i="20" s="1"/>
  <c r="AU38" i="20" s="1"/>
  <c r="AT10" i="13"/>
  <c r="AT26" i="13" s="1"/>
  <c r="AT32" i="13" s="1"/>
  <c r="AU32" i="13" s="1"/>
  <c r="V10" i="21"/>
  <c r="V30" i="21" s="1"/>
  <c r="V36" i="21" s="1"/>
  <c r="W36" i="21" s="1"/>
  <c r="V10" i="18"/>
  <c r="V30" i="18" s="1"/>
  <c r="V36" i="18" s="1"/>
  <c r="W36" i="18" s="1"/>
  <c r="W73" i="7"/>
  <c r="AN10" i="13"/>
  <c r="AN26" i="13" s="1"/>
  <c r="AN32" i="13" s="1"/>
  <c r="AO32" i="13" s="1"/>
  <c r="AN10" i="21"/>
  <c r="AN30" i="21" s="1"/>
  <c r="AN36" i="21" s="1"/>
  <c r="AO36" i="21" s="1"/>
  <c r="AR10" i="10"/>
  <c r="AR30" i="10" s="1"/>
  <c r="AJ10" i="13"/>
  <c r="AJ26" i="13" s="1"/>
  <c r="AJ32" i="13" s="1"/>
  <c r="AK32" i="13" s="1"/>
  <c r="AJ10" i="20"/>
  <c r="AJ32" i="20" s="1"/>
  <c r="AJ38" i="20" s="1"/>
  <c r="AK38" i="20" s="1"/>
  <c r="L10" i="10"/>
  <c r="L30" i="10" s="1"/>
  <c r="L36" i="10" s="1"/>
  <c r="M36" i="10" s="1"/>
  <c r="D10" i="13"/>
  <c r="D26" i="13" s="1"/>
  <c r="D32" i="13" s="1"/>
  <c r="E32" i="13" s="1"/>
  <c r="D10" i="20"/>
  <c r="D32" i="20" s="1"/>
  <c r="D38" i="20" s="1"/>
  <c r="E38" i="20" s="1"/>
  <c r="AL10" i="10"/>
  <c r="AL30" i="10" s="1"/>
  <c r="AT10" i="21"/>
  <c r="AT30" i="21" s="1"/>
  <c r="AT36" i="21" s="1"/>
  <c r="AU36" i="21" s="1"/>
  <c r="AT10" i="18"/>
  <c r="AT30" i="18" s="1"/>
  <c r="AT36" i="18" s="1"/>
  <c r="AU36" i="18" s="1"/>
  <c r="V10" i="13"/>
  <c r="V26" i="13" s="1"/>
  <c r="V32" i="13" s="1"/>
  <c r="W32" i="13" s="1"/>
  <c r="F10" i="20"/>
  <c r="F32" i="20" s="1"/>
  <c r="F38" i="20" s="1"/>
  <c r="G38" i="20" s="1"/>
  <c r="E73" i="7"/>
  <c r="AV10" i="13"/>
  <c r="AV26" i="13" s="1"/>
  <c r="AV32" i="13" s="1"/>
  <c r="AW32" i="13" s="1"/>
  <c r="Z10" i="21"/>
  <c r="Z30" i="21" s="1"/>
  <c r="AV10" i="20"/>
  <c r="AV32" i="20" s="1"/>
  <c r="AV38" i="20" s="1"/>
  <c r="AW38" i="20" s="1"/>
  <c r="AV10" i="21"/>
  <c r="AV30" i="21" s="1"/>
  <c r="AV36" i="21" s="1"/>
  <c r="AW36" i="21" s="1"/>
  <c r="AN10" i="18"/>
  <c r="AN30" i="18" s="1"/>
  <c r="AN36" i="18" s="1"/>
  <c r="AO36" i="18" s="1"/>
  <c r="AR10" i="13"/>
  <c r="AR26" i="13" s="1"/>
  <c r="L10" i="13"/>
  <c r="L26" i="13" s="1"/>
  <c r="L32" i="13" s="1"/>
  <c r="M32" i="13" s="1"/>
  <c r="F10" i="21"/>
  <c r="F30" i="21" s="1"/>
  <c r="F36" i="21" s="1"/>
  <c r="G36" i="21" s="1"/>
  <c r="AO73" i="7"/>
  <c r="J10" i="18"/>
  <c r="J30" i="18" s="1"/>
  <c r="J36" i="18" s="1"/>
  <c r="K36" i="18" s="1"/>
  <c r="R10" i="13"/>
  <c r="R26" i="13" s="1"/>
  <c r="R32" i="13" s="1"/>
  <c r="S32" i="13" s="1"/>
  <c r="BD10" i="18"/>
  <c r="BD30" i="18" s="1"/>
  <c r="AH10" i="18"/>
  <c r="AH30" i="18" s="1"/>
  <c r="AH36" i="18" s="1"/>
  <c r="AI36" i="18" s="1"/>
  <c r="AF10" i="13"/>
  <c r="AF26" i="13" s="1"/>
  <c r="Q73" i="7"/>
  <c r="BD10" i="22"/>
  <c r="BD27" i="22" s="1"/>
  <c r="AH10" i="21"/>
  <c r="AH30" i="21" s="1"/>
  <c r="AH36" i="21" s="1"/>
  <c r="AI36" i="21" s="1"/>
  <c r="T10" i="10"/>
  <c r="T30" i="10" s="1"/>
  <c r="Y73" i="7"/>
  <c r="J10" i="10"/>
  <c r="J30" i="10" s="1"/>
  <c r="J36" i="10" s="1"/>
  <c r="K36" i="10" s="1"/>
  <c r="T10" i="20"/>
  <c r="T32" i="20" s="1"/>
  <c r="R10" i="10"/>
  <c r="R30" i="10" s="1"/>
  <c r="R36" i="10" s="1"/>
  <c r="S36" i="10" s="1"/>
  <c r="AF10" i="18"/>
  <c r="AF30" i="18" s="1"/>
  <c r="S73" i="7"/>
  <c r="H10" i="10"/>
  <c r="H30" i="10" s="1"/>
  <c r="N10" i="21"/>
  <c r="N30" i="21" s="1"/>
  <c r="BD10" i="20"/>
  <c r="BD32" i="20" s="1"/>
  <c r="J10" i="21"/>
  <c r="J30" i="21" s="1"/>
  <c r="J36" i="21" s="1"/>
  <c r="K36" i="21" s="1"/>
  <c r="R10" i="21"/>
  <c r="R30" i="21" s="1"/>
  <c r="R36" i="21" s="1"/>
  <c r="S36" i="21" s="1"/>
  <c r="H10" i="21"/>
  <c r="H30" i="21" s="1"/>
  <c r="N10" i="20"/>
  <c r="N32" i="20" s="1"/>
  <c r="AF10" i="21"/>
  <c r="AF30" i="21" s="1"/>
  <c r="X10" i="13"/>
  <c r="X26" i="13" s="1"/>
  <c r="X32" i="13" s="1"/>
  <c r="Y32" i="13" s="1"/>
  <c r="AB10" i="18"/>
  <c r="AB30" i="18" s="1"/>
  <c r="AB36" i="18" s="1"/>
  <c r="AC36" i="18" s="1"/>
  <c r="H10" i="18"/>
  <c r="H30" i="18" s="1"/>
  <c r="AH10" i="20"/>
  <c r="AH32" i="20" s="1"/>
  <c r="AH38" i="20" s="1"/>
  <c r="AI38" i="20" s="1"/>
  <c r="AB10" i="21"/>
  <c r="AB30" i="21" s="1"/>
  <c r="AB36" i="21" s="1"/>
  <c r="AC36" i="21" s="1"/>
  <c r="T10" i="18"/>
  <c r="T30" i="18" s="1"/>
  <c r="BD10" i="21"/>
  <c r="BD30" i="21" s="1"/>
  <c r="X10" i="21"/>
  <c r="X30" i="21" s="1"/>
  <c r="X36" i="21" s="1"/>
  <c r="Y36" i="21" s="1"/>
  <c r="X10" i="18"/>
  <c r="X30" i="18" s="1"/>
  <c r="X36" i="18" s="1"/>
  <c r="Y36" i="18" s="1"/>
  <c r="AH10" i="10"/>
  <c r="AH30" i="10" s="1"/>
  <c r="AH36" i="10" s="1"/>
  <c r="AI36" i="10" s="1"/>
  <c r="AB10" i="13"/>
  <c r="AB26" i="13" s="1"/>
  <c r="AB32" i="13" s="1"/>
  <c r="AC32" i="13" s="1"/>
  <c r="N10" i="18"/>
  <c r="N30" i="18" s="1"/>
  <c r="AQ73" i="7"/>
  <c r="BA73" i="7"/>
  <c r="BA10" i="20" s="1"/>
  <c r="BA32" i="20" s="1"/>
  <c r="AC73" i="7"/>
  <c r="AP10" i="13"/>
  <c r="AP26" i="13" s="1"/>
  <c r="AP32" i="13" s="1"/>
  <c r="AQ32" i="13" s="1"/>
  <c r="AW73" i="7"/>
  <c r="AI73" i="7"/>
  <c r="AN10" i="20"/>
  <c r="AN32" i="20" s="1"/>
  <c r="AN38" i="20" s="1"/>
  <c r="AO38" i="20" s="1"/>
  <c r="AP10" i="18"/>
  <c r="AP30" i="18" s="1"/>
  <c r="AP36" i="18" s="1"/>
  <c r="AQ36" i="18" s="1"/>
  <c r="AD10" i="21"/>
  <c r="AD30" i="21" s="1"/>
  <c r="AD36" i="21" s="1"/>
  <c r="AE36" i="21" s="1"/>
  <c r="AD10" i="18"/>
  <c r="AD30" i="18" s="1"/>
  <c r="AD36" i="18" s="1"/>
  <c r="AE36" i="18" s="1"/>
  <c r="N10" i="13"/>
  <c r="N26" i="13" s="1"/>
  <c r="G73" i="7"/>
  <c r="AP10" i="10"/>
  <c r="AP30" i="10" s="1"/>
  <c r="AP36" i="10" s="1"/>
  <c r="AQ36" i="10" s="1"/>
  <c r="AD10" i="10"/>
  <c r="AD30" i="10" s="1"/>
  <c r="AD36" i="10" s="1"/>
  <c r="AE36" i="10" s="1"/>
  <c r="AK73" i="7"/>
  <c r="AE73" i="7"/>
  <c r="X10" i="20"/>
  <c r="X32" i="20" s="1"/>
  <c r="X38" i="20" s="1"/>
  <c r="Y38" i="20" s="1"/>
  <c r="AZ10" i="10"/>
  <c r="AZ30" i="10" s="1"/>
  <c r="AZ10" i="20"/>
  <c r="AZ32" i="20" s="1"/>
  <c r="AZ10" i="18"/>
  <c r="AZ30" i="18" s="1"/>
  <c r="AZ10" i="13"/>
  <c r="AZ26" i="13" s="1"/>
  <c r="BE164" i="7"/>
  <c r="K73" i="7"/>
  <c r="AU73" i="7"/>
  <c r="BB10" i="20"/>
  <c r="BB32" i="20" s="1"/>
  <c r="BB10" i="13"/>
  <c r="BB26" i="13" s="1"/>
  <c r="BB10" i="18"/>
  <c r="BB30" i="18" s="1"/>
  <c r="BB10" i="21"/>
  <c r="BB30" i="21" s="1"/>
  <c r="BB10" i="10"/>
  <c r="BB30" i="10" s="1"/>
  <c r="BC38" i="23" l="1"/>
  <c r="BB38" i="23"/>
  <c r="BC33" i="22"/>
  <c r="AZ33" i="22"/>
  <c r="AQ10" i="20"/>
  <c r="AQ32" i="20" s="1"/>
  <c r="AQ10" i="22"/>
  <c r="AQ27" i="22" s="1"/>
  <c r="AQ10" i="23"/>
  <c r="AQ32" i="23" s="1"/>
  <c r="AU10" i="10"/>
  <c r="AU30" i="10" s="1"/>
  <c r="AU10" i="23"/>
  <c r="AU32" i="23" s="1"/>
  <c r="AU10" i="22"/>
  <c r="AU27" i="22" s="1"/>
  <c r="M10" i="18"/>
  <c r="M30" i="18" s="1"/>
  <c r="M10" i="22"/>
  <c r="M27" i="22" s="1"/>
  <c r="M10" i="23"/>
  <c r="M32" i="23" s="1"/>
  <c r="K10" i="13"/>
  <c r="K26" i="13" s="1"/>
  <c r="K10" i="23"/>
  <c r="K32" i="23" s="1"/>
  <c r="K10" i="22"/>
  <c r="K27" i="22" s="1"/>
  <c r="AI10" i="20"/>
  <c r="AI32" i="20" s="1"/>
  <c r="AI10" i="23"/>
  <c r="AI32" i="23" s="1"/>
  <c r="AI10" i="22"/>
  <c r="AI27" i="22" s="1"/>
  <c r="W10" i="13"/>
  <c r="W26" i="13" s="1"/>
  <c r="W10" i="22"/>
  <c r="W27" i="22" s="1"/>
  <c r="W10" i="23"/>
  <c r="W32" i="23" s="1"/>
  <c r="AZ38" i="23"/>
  <c r="BA38" i="23"/>
  <c r="AW10" i="13"/>
  <c r="AW26" i="13" s="1"/>
  <c r="AW10" i="23"/>
  <c r="AW32" i="23" s="1"/>
  <c r="AW10" i="22"/>
  <c r="AW27" i="22" s="1"/>
  <c r="AO10" i="20"/>
  <c r="AO32" i="20" s="1"/>
  <c r="AO10" i="22"/>
  <c r="AO27" i="22" s="1"/>
  <c r="AO10" i="23"/>
  <c r="AO32" i="23" s="1"/>
  <c r="AE10" i="18"/>
  <c r="AE30" i="18" s="1"/>
  <c r="AE10" i="22"/>
  <c r="AE27" i="22" s="1"/>
  <c r="AE10" i="23"/>
  <c r="AE32" i="23" s="1"/>
  <c r="AK10" i="18"/>
  <c r="AK30" i="18" s="1"/>
  <c r="AK10" i="22"/>
  <c r="AK27" i="22" s="1"/>
  <c r="AK10" i="23"/>
  <c r="AK32" i="23" s="1"/>
  <c r="Y10" i="13"/>
  <c r="Y26" i="13" s="1"/>
  <c r="Y10" i="22"/>
  <c r="Y27" i="22" s="1"/>
  <c r="Y10" i="23"/>
  <c r="Y32" i="23" s="1"/>
  <c r="G10" i="20"/>
  <c r="G32" i="20" s="1"/>
  <c r="G10" i="23"/>
  <c r="G32" i="23" s="1"/>
  <c r="G10" i="22"/>
  <c r="G27" i="22" s="1"/>
  <c r="S10" i="13"/>
  <c r="S26" i="13" s="1"/>
  <c r="S10" i="23"/>
  <c r="S32" i="23" s="1"/>
  <c r="S10" i="22"/>
  <c r="S27" i="22" s="1"/>
  <c r="E10" i="10"/>
  <c r="E30" i="10" s="1"/>
  <c r="E10" i="22"/>
  <c r="E27" i="22" s="1"/>
  <c r="E10" i="23"/>
  <c r="E32" i="23" s="1"/>
  <c r="BB33" i="22"/>
  <c r="AC10" i="13"/>
  <c r="AC26" i="13" s="1"/>
  <c r="AC10" i="23"/>
  <c r="AC32" i="23" s="1"/>
  <c r="AC10" i="22"/>
  <c r="AC27" i="22" s="1"/>
  <c r="Q10" i="10"/>
  <c r="Q30" i="10" s="1"/>
  <c r="Q10" i="23"/>
  <c r="Q32" i="23" s="1"/>
  <c r="Q10" i="22"/>
  <c r="Q27" i="22" s="1"/>
  <c r="BA33" i="22"/>
  <c r="BE10" i="13"/>
  <c r="BE26" i="13" s="1"/>
  <c r="BE10" i="10"/>
  <c r="BE30" i="10" s="1"/>
  <c r="BE10" i="18"/>
  <c r="BE30" i="18" s="1"/>
  <c r="BE10" i="21"/>
  <c r="BE30" i="21" s="1"/>
  <c r="S10" i="18"/>
  <c r="S30" i="18" s="1"/>
  <c r="M10" i="13"/>
  <c r="M26" i="13" s="1"/>
  <c r="M10" i="20"/>
  <c r="M32" i="20" s="1"/>
  <c r="M10" i="10"/>
  <c r="M30" i="10" s="1"/>
  <c r="M10" i="21"/>
  <c r="M30" i="21" s="1"/>
  <c r="Y10" i="20"/>
  <c r="Y32" i="20" s="1"/>
  <c r="AE10" i="13"/>
  <c r="AE26" i="13" s="1"/>
  <c r="Q10" i="21"/>
  <c r="Q30" i="21" s="1"/>
  <c r="BC10" i="21"/>
  <c r="BC30" i="21" s="1"/>
  <c r="BC10" i="10"/>
  <c r="BC30" i="10" s="1"/>
  <c r="W10" i="18"/>
  <c r="W30" i="18" s="1"/>
  <c r="Q10" i="18"/>
  <c r="Q30" i="18" s="1"/>
  <c r="BC10" i="18"/>
  <c r="BC30" i="18" s="1"/>
  <c r="BC10" i="13"/>
  <c r="BC26" i="13" s="1"/>
  <c r="W10" i="10"/>
  <c r="W30" i="10" s="1"/>
  <c r="AO10" i="13"/>
  <c r="AO26" i="13" s="1"/>
  <c r="S10" i="21"/>
  <c r="S30" i="21" s="1"/>
  <c r="AO10" i="21"/>
  <c r="AO30" i="21" s="1"/>
  <c r="E10" i="20"/>
  <c r="E32" i="20" s="1"/>
  <c r="AO10" i="10"/>
  <c r="AO30" i="10" s="1"/>
  <c r="Q10" i="13"/>
  <c r="Q26" i="13" s="1"/>
  <c r="AE10" i="20"/>
  <c r="AE32" i="20" s="1"/>
  <c r="G10" i="10"/>
  <c r="G30" i="10" s="1"/>
  <c r="BA36" i="10"/>
  <c r="AZ32" i="13"/>
  <c r="AU10" i="21"/>
  <c r="AU30" i="21" s="1"/>
  <c r="AE10" i="21"/>
  <c r="AE30" i="21" s="1"/>
  <c r="AI10" i="21"/>
  <c r="AI30" i="21" s="1"/>
  <c r="W10" i="21"/>
  <c r="W30" i="21" s="1"/>
  <c r="W10" i="20"/>
  <c r="W32" i="20" s="1"/>
  <c r="AO10" i="18"/>
  <c r="AO30" i="18" s="1"/>
  <c r="E10" i="13"/>
  <c r="E26" i="13" s="1"/>
  <c r="S10" i="10"/>
  <c r="S30" i="10" s="1"/>
  <c r="S10" i="20"/>
  <c r="S32" i="20" s="1"/>
  <c r="E10" i="21"/>
  <c r="E30" i="21" s="1"/>
  <c r="E10" i="18"/>
  <c r="E30" i="18" s="1"/>
  <c r="BC38" i="20"/>
  <c r="AW10" i="20"/>
  <c r="AW32" i="20" s="1"/>
  <c r="G10" i="18"/>
  <c r="G30" i="18" s="1"/>
  <c r="Y10" i="10"/>
  <c r="Y30" i="10" s="1"/>
  <c r="AC10" i="10"/>
  <c r="AC30" i="10" s="1"/>
  <c r="BA32" i="13"/>
  <c r="AZ38" i="20"/>
  <c r="Q10" i="20"/>
  <c r="Q32" i="20" s="1"/>
  <c r="Y10" i="18"/>
  <c r="Y30" i="18" s="1"/>
  <c r="AE10" i="10"/>
  <c r="AE30" i="10" s="1"/>
  <c r="AW10" i="10"/>
  <c r="AW30" i="10" s="1"/>
  <c r="G10" i="13"/>
  <c r="G26" i="13" s="1"/>
  <c r="BA36" i="21"/>
  <c r="AQ10" i="10"/>
  <c r="AQ30" i="10" s="1"/>
  <c r="Y10" i="21"/>
  <c r="Y30" i="21" s="1"/>
  <c r="AQ10" i="13"/>
  <c r="AQ26" i="13" s="1"/>
  <c r="AQ10" i="18"/>
  <c r="AQ30" i="18" s="1"/>
  <c r="AW10" i="21"/>
  <c r="AW30" i="21" s="1"/>
  <c r="G10" i="21"/>
  <c r="G30" i="21" s="1"/>
  <c r="AZ36" i="21"/>
  <c r="BB36" i="21"/>
  <c r="BC36" i="21"/>
  <c r="AC10" i="21"/>
  <c r="AC30" i="21" s="1"/>
  <c r="AK10" i="13"/>
  <c r="AK26" i="13" s="1"/>
  <c r="AC10" i="18"/>
  <c r="AC30" i="18" s="1"/>
  <c r="AC10" i="20"/>
  <c r="AC32" i="20" s="1"/>
  <c r="AI10" i="18"/>
  <c r="AI30" i="18" s="1"/>
  <c r="BA36" i="18"/>
  <c r="AZ36" i="10"/>
  <c r="BA10" i="13"/>
  <c r="BA26" i="13" s="1"/>
  <c r="BA10" i="18"/>
  <c r="BA30" i="18" s="1"/>
  <c r="AW10" i="18"/>
  <c r="AW30" i="18" s="1"/>
  <c r="AU10" i="13"/>
  <c r="AU26" i="13" s="1"/>
  <c r="BC32" i="13"/>
  <c r="BB32" i="13"/>
  <c r="BB38" i="20"/>
  <c r="BA10" i="21"/>
  <c r="BA30" i="21" s="1"/>
  <c r="BA10" i="10"/>
  <c r="BA30" i="10" s="1"/>
  <c r="AQ10" i="21"/>
  <c r="AQ30" i="21" s="1"/>
  <c r="AU10" i="20"/>
  <c r="AU32" i="20" s="1"/>
  <c r="BB36" i="18"/>
  <c r="BC36" i="10"/>
  <c r="AZ36" i="18"/>
  <c r="K10" i="10"/>
  <c r="K30" i="10" s="1"/>
  <c r="AK10" i="10"/>
  <c r="AK30" i="10" s="1"/>
  <c r="BA38" i="20"/>
  <c r="AU10" i="18"/>
  <c r="AU30" i="18" s="1"/>
  <c r="AK10" i="21"/>
  <c r="AK30" i="21" s="1"/>
  <c r="AK10" i="20"/>
  <c r="AK32" i="20" s="1"/>
  <c r="AI10" i="13"/>
  <c r="AI26" i="13" s="1"/>
  <c r="BB36" i="10"/>
  <c r="AI10" i="10"/>
  <c r="AI30" i="10" s="1"/>
  <c r="BC36" i="18"/>
  <c r="K10" i="21"/>
  <c r="K30" i="21" s="1"/>
  <c r="K10" i="18"/>
  <c r="K30" i="18" s="1"/>
  <c r="K10" i="20"/>
  <c r="K32" i="20" s="1"/>
</calcChain>
</file>

<file path=xl/sharedStrings.xml><?xml version="1.0" encoding="utf-8"?>
<sst xmlns="http://schemas.openxmlformats.org/spreadsheetml/2006/main" count="2742" uniqueCount="573">
  <si>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</si>
  <si>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</si>
  <si>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</si>
  <si>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</si>
  <si>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</si>
  <si>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</si>
  <si>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</si>
  <si>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</si>
  <si>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</si>
  <si>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</si>
  <si>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</si>
  <si>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</si>
  <si>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</si>
  <si>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</si>
  <si>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</si>
  <si>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</si>
  <si>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</si>
  <si>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</si>
  <si>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</si>
  <si>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</si>
  <si>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</si>
  <si>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</si>
  <si>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</si>
  <si>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</si>
  <si>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</si>
  <si>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</si>
  <si>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</si>
  <si>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</si>
  <si>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</si>
  <si>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</si>
  <si>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</si>
  <si>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</si>
  <si>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</si>
  <si>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</si>
  <si>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</si>
  <si>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</si>
  <si>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</si>
  <si>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</si>
  <si>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</si>
  <si>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</si>
  <si>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</si>
  <si>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</si>
  <si>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</si>
  <si>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</si>
  <si>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</si>
  <si>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</si>
  <si>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</si>
  <si>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</si>
  <si>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</si>
  <si>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</si>
  <si>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</si>
  <si>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</si>
  <si>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</si>
  <si>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</si>
  <si>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</si>
  <si>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</si>
  <si>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</si>
  <si>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</si>
  <si>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</si>
  <si>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</si>
  <si>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</si>
  <si>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</si>
  <si>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</si>
  <si>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</si>
  <si>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</si>
  <si>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</si>
  <si>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</si>
  <si>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</si>
  <si>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</si>
  <si>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</si>
  <si>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</si>
  <si>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GYJ</t>
  </si>
  <si>
    <t>Katonai tereptan és geoinformációs ismeretek</t>
  </si>
  <si>
    <t>Alapkiképzés módszertana</t>
  </si>
  <si>
    <t>ÉÉ</t>
  </si>
  <si>
    <t>Közös közszolgálati gyakorlat</t>
  </si>
  <si>
    <t>HKHFKTA03</t>
  </si>
  <si>
    <t>Hadtörténelem</t>
  </si>
  <si>
    <t>Szakdolgozat védés</t>
  </si>
  <si>
    <t>Záróvizsga</t>
  </si>
  <si>
    <t>KATONAI Vezetői ALAPKÉPZÉSI SZAK</t>
  </si>
  <si>
    <t>teljes idejű képzésben, nappali munkarend szerint tanuló hallgatók részére</t>
  </si>
  <si>
    <t>Harcászat I.</t>
  </si>
  <si>
    <t>Harcászat II.</t>
  </si>
  <si>
    <t>Katonai vezetés- és szervezéselmélet I.</t>
  </si>
  <si>
    <t>Katonai infokommunikáció
 és elektronikai hadviselés alapjai</t>
  </si>
  <si>
    <t>Katonai vezetés- és szervezéselmélet II.</t>
  </si>
  <si>
    <t>NATO military staff work training</t>
  </si>
  <si>
    <t>Katonai vezetői személyi kompetenciafejlesztés</t>
  </si>
  <si>
    <t>Vegyivédelmi szaktechnikai eszközök és gépek I</t>
  </si>
  <si>
    <t>Vegyivédelmi szaktechnikai eszközök és gépek II</t>
  </si>
  <si>
    <t>ÉÉ(Z)</t>
  </si>
  <si>
    <t>Vegyivédelmi szakharcászat I</t>
  </si>
  <si>
    <t>GYJ(Z)</t>
  </si>
  <si>
    <t>Vegyivédelmi szakharcászat II</t>
  </si>
  <si>
    <t>K(Z)</t>
  </si>
  <si>
    <t>ABV védelmi meteorológia</t>
  </si>
  <si>
    <t>Atomerőművek biztonságtechnikája</t>
  </si>
  <si>
    <t>Különleges személyvédelmi eszközök</t>
  </si>
  <si>
    <t xml:space="preserve">CBRN defence on operations </t>
  </si>
  <si>
    <t>Lövész szakmai felkészítés 1.</t>
  </si>
  <si>
    <t>Lövész szakmai felkészítés 4.</t>
  </si>
  <si>
    <t>GYj</t>
  </si>
  <si>
    <t>Fegyverzettechnika 7.</t>
  </si>
  <si>
    <t>Lövész harcászat 7.</t>
  </si>
  <si>
    <t>Lövész lövészeti kiképzés 7.</t>
  </si>
  <si>
    <t>Katonai metodika 7.</t>
  </si>
  <si>
    <t>Speciális felkészítés 7.</t>
  </si>
  <si>
    <t>Speciális felkészítés 8.</t>
  </si>
  <si>
    <t>Lövész lövészeti kiképzés 8.</t>
  </si>
  <si>
    <t>Fegyverzettechnika 8.</t>
  </si>
  <si>
    <t>Lövész harcászat 8.</t>
  </si>
  <si>
    <t>Haditechnika tüzér 6.</t>
  </si>
  <si>
    <t>Tüzérlövéstan és tüzvezetés 16.</t>
  </si>
  <si>
    <t>Harcászat és harcvezetés V.16.</t>
  </si>
  <si>
    <t xml:space="preserve">Tüzéralegységek harci alkalmazásának tervezése és vezetése 1. </t>
  </si>
  <si>
    <t>A tüzérségi tűz tervezése 8.</t>
  </si>
  <si>
    <t xml:space="preserve">Tüzéralegységek harci alkalmazásának tervezése és vezetése 2. </t>
  </si>
  <si>
    <t>Harcászat és harcvezetés V. 15.</t>
  </si>
  <si>
    <t>Harckocsizó szakmai felkészítés 4.</t>
  </si>
  <si>
    <t>Harckocsi harcászat 7.</t>
  </si>
  <si>
    <t>Harckocsi lőkiképzés 7.</t>
  </si>
  <si>
    <t>Harckocsi típusok</t>
  </si>
  <si>
    <t>Gyalogsági harcjármű típusok</t>
  </si>
  <si>
    <t>KATONAI Vezetői ALAPKÉPZÉSI SZAK    SZAK</t>
  </si>
  <si>
    <t>VEGYIVÉDELMI SPECIALIZÁCIÓ</t>
  </si>
  <si>
    <t>TÜZÉR SPECIALIZÁCIÓ</t>
  </si>
  <si>
    <t>Bakos Tamás</t>
  </si>
  <si>
    <t>Kovács Zoltán</t>
  </si>
  <si>
    <t>Átkelés</t>
  </si>
  <si>
    <t>HKMTTA621</t>
  </si>
  <si>
    <t>Tűzszerész ismeretek</t>
  </si>
  <si>
    <t>Ember István</t>
  </si>
  <si>
    <t>HKMTTA622</t>
  </si>
  <si>
    <t>Robbanóanyagok, robbanószerkezetek felkutatásának és detektálásának alapjai</t>
  </si>
  <si>
    <t>HKMTTA623</t>
  </si>
  <si>
    <t>Robbanóanyag-ipari technológiák</t>
  </si>
  <si>
    <t>HKMTTA624</t>
  </si>
  <si>
    <t>Robbanásfizikai és robbanóanyag kémiai ismeretek</t>
  </si>
  <si>
    <t>HKMTTA625</t>
  </si>
  <si>
    <t>Robbantásos cselekmények elleni védelem</t>
  </si>
  <si>
    <t>HKMTTA626</t>
  </si>
  <si>
    <t>Humanitárius aknamentesítés</t>
  </si>
  <si>
    <t>HKMTTA627</t>
  </si>
  <si>
    <t>Búvár kiképzés tervezése, szervezése</t>
  </si>
  <si>
    <t>HKMTTA628</t>
  </si>
  <si>
    <t>Katonai katasztrófavédelem</t>
  </si>
  <si>
    <t>HKMTTA629</t>
  </si>
  <si>
    <t>Számítógépes tervezés</t>
  </si>
  <si>
    <t>HKMTTA630</t>
  </si>
  <si>
    <t>Földművek és alapozás</t>
  </si>
  <si>
    <t>HKMTTA631</t>
  </si>
  <si>
    <t>Vízépítés</t>
  </si>
  <si>
    <t>HKKVKA07   </t>
  </si>
  <si>
    <t>HKKVKA09   </t>
  </si>
  <si>
    <t>HKKVKA10  </t>
  </si>
  <si>
    <t>HKMTTA633</t>
  </si>
  <si>
    <t>HKMTTA378</t>
  </si>
  <si>
    <t>Speciális felderítő eszközök ismerete.</t>
  </si>
  <si>
    <t>FELDERÍTŐ SPECIALIZÁCIÓ</t>
  </si>
  <si>
    <t>LÖVÉSZ SPECIALIZÁCIÓ</t>
  </si>
  <si>
    <t>HK925A021</t>
  </si>
  <si>
    <t>HK925A042</t>
  </si>
  <si>
    <t>HK925A051</t>
  </si>
  <si>
    <t>Légvédelmi rakéták kinematikája VEZ</t>
  </si>
  <si>
    <t>Nagy Imre</t>
  </si>
  <si>
    <t>HK925A600</t>
  </si>
  <si>
    <t>HK925A602</t>
  </si>
  <si>
    <t>HK925A603</t>
  </si>
  <si>
    <t>Matematika VF</t>
  </si>
  <si>
    <t>Modern fizika</t>
  </si>
  <si>
    <t>Modern Physics</t>
  </si>
  <si>
    <t>Pintér Sándor</t>
  </si>
  <si>
    <t>Horváth István</t>
  </si>
  <si>
    <t>HKMTTA01</t>
  </si>
  <si>
    <t>HKMTTA04</t>
  </si>
  <si>
    <t>HKMTTA05</t>
  </si>
  <si>
    <t>HKMTTA09</t>
  </si>
  <si>
    <t>HKMTTA720</t>
  </si>
  <si>
    <t>HKMTTA722</t>
  </si>
  <si>
    <t>HKMTTA723</t>
  </si>
  <si>
    <t>HKMTTA724</t>
  </si>
  <si>
    <t>HKHFKTA04</t>
  </si>
  <si>
    <t>Berek Tamás</t>
  </si>
  <si>
    <t>Földi László</t>
  </si>
  <si>
    <t>Siposné Kecskeméthy Klára</t>
  </si>
  <si>
    <t>Ujházy László</t>
  </si>
  <si>
    <t>Kállai Attila</t>
  </si>
  <si>
    <t xml:space="preserve">Katonai szervezetek információbiztonsága </t>
  </si>
  <si>
    <t xml:space="preserve">KATONAI Vezetői ALAPKÉPZÉSI SZAK   </t>
  </si>
  <si>
    <t>HARCKOCSIZÓ SPECIALIZÁCIÓ</t>
  </si>
  <si>
    <t xml:space="preserve">Harckocsi anyagismeret </t>
  </si>
  <si>
    <t>HKMTTA475</t>
  </si>
  <si>
    <t>HKMTTA469</t>
  </si>
  <si>
    <t>HKMTTA468</t>
  </si>
  <si>
    <t>HKMTTA479</t>
  </si>
  <si>
    <t>HKMTTA459</t>
  </si>
  <si>
    <t>Harckocsi lőszerek</t>
  </si>
  <si>
    <t>HKÖMTA800</t>
  </si>
  <si>
    <t>Petruska Ferenc</t>
  </si>
  <si>
    <t>Műszaki számítási gyakorlatok, szakmai tervek</t>
  </si>
  <si>
    <t>HKÖMTA501</t>
  </si>
  <si>
    <t>HKÖMTA551</t>
  </si>
  <si>
    <t>HKEHVA62</t>
  </si>
  <si>
    <t>HKHFKTA07</t>
  </si>
  <si>
    <t>HKHJITA080</t>
  </si>
  <si>
    <t xml:space="preserve">Fegyverzettechnika </t>
  </si>
  <si>
    <t>HKMTTA11</t>
  </si>
  <si>
    <t>HKMTTA12</t>
  </si>
  <si>
    <t>HKMTTA13</t>
  </si>
  <si>
    <t xml:space="preserve">Légvédelmi híradás </t>
  </si>
  <si>
    <t>HKMTTA525</t>
  </si>
  <si>
    <t>Tóth András</t>
  </si>
  <si>
    <t>HKMTTA521</t>
  </si>
  <si>
    <t>Magyar Gergely</t>
  </si>
  <si>
    <t>Haig Zsolt</t>
  </si>
  <si>
    <t>Boda Mihály</t>
  </si>
  <si>
    <t xml:space="preserve">Magyar Gergely </t>
  </si>
  <si>
    <t xml:space="preserve">Kiemelt katasztrófavédelmi szakterületi feladatok </t>
  </si>
  <si>
    <t>HKHIRA51</t>
  </si>
  <si>
    <t>LÉGVÉDELMI RAKÉTA SPECIALIZÁCIÓ</t>
  </si>
  <si>
    <t>KATONAI VEZETŐI ALAPKÉPZÉSI SZAK</t>
  </si>
  <si>
    <t xml:space="preserve">Tóth András </t>
  </si>
  <si>
    <t>Katonai alapfelkészítés</t>
  </si>
  <si>
    <t>Molnár Imre</t>
  </si>
  <si>
    <t>Szekeres György</t>
  </si>
  <si>
    <t>Csengeri János</t>
  </si>
  <si>
    <t>Kovács Gábor</t>
  </si>
  <si>
    <t>Négyesi Lajos</t>
  </si>
  <si>
    <t xml:space="preserve">Dr. Prókainé dr. Kovács Tímea </t>
  </si>
  <si>
    <t>HKHIRA52</t>
  </si>
  <si>
    <t>Légvédelmi önálló évfolyammunka I.</t>
  </si>
  <si>
    <t>Légvédelmi rakéta harcászati esettanulmány II.</t>
  </si>
  <si>
    <t>Antal Zoltánné</t>
  </si>
  <si>
    <t>HKHJITA077</t>
  </si>
  <si>
    <t>HKHFKTA13</t>
  </si>
  <si>
    <t>Law of Armed Conflict and Military Occupations</t>
  </si>
  <si>
    <t>Hungarian Military Law</t>
  </si>
  <si>
    <t>Ideológia, propaganda és tömegkommunikáció</t>
  </si>
  <si>
    <t>Lövész fegyvernemtörténet</t>
  </si>
  <si>
    <t>HKHJITA082</t>
  </si>
  <si>
    <t>Transition from military to civilian life</t>
  </si>
  <si>
    <t>HKHJITA083</t>
  </si>
  <si>
    <t>Fegyveres összeütközések joga</t>
  </si>
  <si>
    <t>War and Ethics_Historical and Contemporary Issues</t>
  </si>
  <si>
    <t>Alkalmazott katonapszichológia és -pedagógia alapjai II.</t>
  </si>
  <si>
    <t>Tüzér szakmai felkészítés II.</t>
  </si>
  <si>
    <t>Tüzér szakmai felkészítés I.</t>
  </si>
  <si>
    <t>HKHPKA10</t>
  </si>
  <si>
    <r>
      <t>Matematika VEZ</t>
    </r>
    <r>
      <rPr>
        <sz val="12"/>
        <rFont val="Arial Narrow"/>
        <family val="2"/>
      </rPr>
      <t xml:space="preserve"> 1.</t>
    </r>
  </si>
  <si>
    <r>
      <t>Matematika VEZ</t>
    </r>
    <r>
      <rPr>
        <sz val="12"/>
        <rFont val="Arial Narrow"/>
        <family val="2"/>
      </rPr>
      <t xml:space="preserve"> 2.</t>
    </r>
  </si>
  <si>
    <t>Sztankai Krisztián</t>
  </si>
  <si>
    <t>HKKVKA101</t>
  </si>
  <si>
    <t>Katonaantropológia</t>
  </si>
  <si>
    <t>Tüzér harcszolgálat 13.</t>
  </si>
  <si>
    <t>RRVTB06</t>
  </si>
  <si>
    <t>Idegennyelvi és Szaknyelvi Lektorátus</t>
  </si>
  <si>
    <t>Dr. Kiss Gabriella</t>
  </si>
  <si>
    <t>HKISZLA311</t>
  </si>
  <si>
    <t>Szakmai angol STANAG 3</t>
  </si>
  <si>
    <t>HKISZLA312</t>
  </si>
  <si>
    <t xml:space="preserve">Német középfokú kommunikációs készség fejlesztése </t>
  </si>
  <si>
    <t>HKISZLA313</t>
  </si>
  <si>
    <t xml:space="preserve">Francia középfokú kommunikációs készség fejlesztése </t>
  </si>
  <si>
    <t>HKÖMTA220</t>
  </si>
  <si>
    <t>HKÖMTA215</t>
  </si>
  <si>
    <t>HKÖMTA221</t>
  </si>
  <si>
    <t>HKÖMTA217</t>
  </si>
  <si>
    <t>HKÖMTA216</t>
  </si>
  <si>
    <t>Harckocsizó alapozó ismeretek 1.</t>
  </si>
  <si>
    <t>Harckocsizó alapozó ismeretek 2.</t>
  </si>
  <si>
    <t>Lövész alapozó ismeretek 1.</t>
  </si>
  <si>
    <t>Lövész alapozó ismeretek 2.</t>
  </si>
  <si>
    <t xml:space="preserve">HKÖMTA124 </t>
  </si>
  <si>
    <t>Lövész alapozó felkészítés</t>
  </si>
  <si>
    <t xml:space="preserve">HKÖMTA224 </t>
  </si>
  <si>
    <t>Harckocsizó alapozó felkészítés</t>
  </si>
  <si>
    <t xml:space="preserve">HKMTTA357 </t>
  </si>
  <si>
    <t>Felderítő alapozó felkészítés</t>
  </si>
  <si>
    <t xml:space="preserve">HKMTTA456 </t>
  </si>
  <si>
    <t xml:space="preserve">HKMTTA528 </t>
  </si>
  <si>
    <t>Légvédelmi rakéta alapozó felkészítés</t>
  </si>
  <si>
    <t xml:space="preserve">HKMTTA727 </t>
  </si>
  <si>
    <t>Vegyivédelmi alapozó felkészítés</t>
  </si>
  <si>
    <t>Tüzér alapozó felkészítés</t>
  </si>
  <si>
    <t>Krajnc Zoltán</t>
  </si>
  <si>
    <t>GY(Z)</t>
  </si>
  <si>
    <t>HKISZLA118</t>
  </si>
  <si>
    <t>STANAG 2 nyelvvizsga kritérium</t>
  </si>
  <si>
    <t>Hegyi Péter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</si>
  <si>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</si>
  <si>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</si>
  <si>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</si>
  <si>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</si>
  <si>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</si>
  <si>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</si>
  <si>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</si>
  <si>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Hadijog és honvédelmi jog</t>
  </si>
  <si>
    <t>HKKVKA08</t>
  </si>
  <si>
    <t>HK925A608</t>
  </si>
  <si>
    <t>Gyakorlati hipotézisvizsgálat</t>
  </si>
  <si>
    <t>HK925A618</t>
  </si>
  <si>
    <t>HK925A620</t>
  </si>
  <si>
    <t>HK925A622</t>
  </si>
  <si>
    <t>Égi Mechanika alapjai</t>
  </si>
  <si>
    <t>HK925A610</t>
  </si>
  <si>
    <t>HK925A612</t>
  </si>
  <si>
    <t>HK925A614</t>
  </si>
  <si>
    <t>Tudománytörténet</t>
  </si>
  <si>
    <t>Bevezetés a csillagászatba</t>
  </si>
  <si>
    <t>Az űrtevékenység története</t>
  </si>
  <si>
    <t>Rácz István</t>
  </si>
  <si>
    <t>Dudás Tamás</t>
  </si>
  <si>
    <t>Farkas Péter</t>
  </si>
  <si>
    <t>HKÖMTA611</t>
  </si>
  <si>
    <t>Gyalogos Lövész alapozó felkészítés</t>
  </si>
  <si>
    <t>ÁÁJTB06</t>
  </si>
  <si>
    <t xml:space="preserve">Civilizációnk kihívásai </t>
  </si>
  <si>
    <t>Katonai testnevelés II.</t>
  </si>
  <si>
    <t>Katonai testnevelés III.</t>
  </si>
  <si>
    <t>Katonai testnevelés IV.</t>
  </si>
  <si>
    <t>Katonai testnevelés V.</t>
  </si>
  <si>
    <t>Katonai testnevelés VI.</t>
  </si>
  <si>
    <t>Katonai testnevelés VII.</t>
  </si>
  <si>
    <t>Szárazföldi  és légierő csapatok harcászata</t>
  </si>
  <si>
    <t>Katonai metodika V.6</t>
  </si>
  <si>
    <t>Robbantás - műszaki zárás</t>
  </si>
  <si>
    <t>Szakdolgozat készítés</t>
  </si>
  <si>
    <t xml:space="preserve">Légvédelmi rakéta alapozó ismeretek </t>
  </si>
  <si>
    <t>Tóth Bálint</t>
  </si>
  <si>
    <t>Négyesi Imre</t>
  </si>
  <si>
    <t>Linux alpismeretek LÉRAK</t>
  </si>
  <si>
    <t>HKINFA131</t>
  </si>
  <si>
    <t>Megyeri Lajos</t>
  </si>
  <si>
    <t>Gieszer Bence</t>
  </si>
  <si>
    <t>HK925A020</t>
  </si>
  <si>
    <t>Matematikai alapok VEZ</t>
  </si>
  <si>
    <t>Pap Andrea</t>
  </si>
  <si>
    <t>HKHFKTA18</t>
  </si>
  <si>
    <t>Nagyernyei-Szabó Ádám Sándor</t>
  </si>
  <si>
    <t>Military and warrior ethics in different cultures</t>
  </si>
  <si>
    <t>Vegyivédelmi alapozó ismeretek</t>
  </si>
  <si>
    <t xml:space="preserve">ABV fegyverek és ABV védelem </t>
  </si>
  <si>
    <t xml:space="preserve">Gyújtófegyverek elleni védelem és ködösítő eszközök </t>
  </si>
  <si>
    <t>HKMTTA714</t>
  </si>
  <si>
    <t xml:space="preserve">Tüzér bemérés és harcszolgálat </t>
  </si>
  <si>
    <t>Tüzér harcászat és felderítés</t>
  </si>
  <si>
    <t>Katonai tereptani ismeretek</t>
  </si>
  <si>
    <t xml:space="preserve">A katonai vezetés alapjai </t>
  </si>
  <si>
    <t>LFSZE01</t>
  </si>
  <si>
    <t>Ludovika fesztivál szabadegyetem</t>
  </si>
  <si>
    <t>ÁÁJTV29</t>
  </si>
  <si>
    <t>Magyar katonaköltők és -írók, különös tekintettel Békássy Ferencre és Hamvas Bélára</t>
  </si>
  <si>
    <t>ÁÁJTV27</t>
  </si>
  <si>
    <t>A Biblia kultúrtörténeti hatása a nyugati világban</t>
  </si>
  <si>
    <t>ÁÁJTV28</t>
  </si>
  <si>
    <t>Vallás és kultusz a Római Birodalomban</t>
  </si>
  <si>
    <t>HKMTTA14</t>
  </si>
  <si>
    <t>HKMTTA15</t>
  </si>
  <si>
    <t>HKMTTA16</t>
  </si>
  <si>
    <t>Összfegyvernemi ismeretek</t>
  </si>
  <si>
    <t>Vegyivédelmi speciális szakmai felkészítés 1.</t>
  </si>
  <si>
    <t xml:space="preserve">Vegyivédelmi speciális szakmai felkészítés  2. </t>
  </si>
  <si>
    <t>Vegyivédelmi szaktechnikai eszközök és gépek III /B</t>
  </si>
  <si>
    <t>HKÖMTA451</t>
  </si>
  <si>
    <t>Harcszolgálat és haditechnika 3.</t>
  </si>
  <si>
    <t>Tüzérlövéstan és tűzvezetés 3.</t>
  </si>
  <si>
    <r>
      <t>HKHJITA084</t>
    </r>
    <r>
      <rPr>
        <sz val="11"/>
        <rFont val="Calibri"/>
        <family val="2"/>
        <charset val="238"/>
      </rPr>
      <t xml:space="preserve">  </t>
    </r>
  </si>
  <si>
    <t>Markovics Milán</t>
  </si>
  <si>
    <t>GY</t>
  </si>
  <si>
    <t>Horváth Tibor</t>
  </si>
  <si>
    <t>Geiszer Bence</t>
  </si>
  <si>
    <t>Haáz Áron</t>
  </si>
  <si>
    <t>Orsós Tibor</t>
  </si>
  <si>
    <t>Némedi Tamás</t>
  </si>
  <si>
    <t xml:space="preserve">Haditechnika 7. </t>
  </si>
  <si>
    <t>Harckocsi Haditechnika 5.</t>
  </si>
  <si>
    <t xml:space="preserve">Bakos Tamás </t>
  </si>
  <si>
    <t>HKHFKTA22</t>
  </si>
  <si>
    <t>Szabadon választható 5.</t>
  </si>
  <si>
    <t xml:space="preserve">Szabadon választható 6. </t>
  </si>
  <si>
    <t>NATO studies</t>
  </si>
  <si>
    <t xml:space="preserve">Harcászati komplex foglalkozás  (nyári kihelyezés) </t>
  </si>
  <si>
    <r>
      <t>Harcászati komplex foglalkozás  (őszi kihelyezés)</t>
    </r>
    <r>
      <rPr>
        <sz val="12"/>
        <color rgb="FFFF0000"/>
        <rFont val="Arial Narrow"/>
        <family val="2"/>
        <charset val="238"/>
      </rPr>
      <t xml:space="preserve"> </t>
    </r>
  </si>
  <si>
    <t xml:space="preserve">Magyar katonai hagyományok </t>
  </si>
  <si>
    <t xml:space="preserve">Idegen hadseregek-ismerete és drón felhasználás </t>
  </si>
  <si>
    <t xml:space="preserve">Katonai logisztikai gazdálkodás alapjai </t>
  </si>
  <si>
    <t>Felderítő eszközismeret 2.</t>
  </si>
  <si>
    <t>Katonai felderítés elmélete és gyakorlata 1.</t>
  </si>
  <si>
    <t>Katonai felderítés elmélete és gyakorlata 2.</t>
  </si>
  <si>
    <t>ÉÉ/Z</t>
  </si>
  <si>
    <t>K/Z</t>
  </si>
  <si>
    <t>ABV védelmi támogatás rendszere /B</t>
  </si>
  <si>
    <t>ABV helyzetértékelés - ABV RIÉR</t>
  </si>
  <si>
    <t>Légvédelmi rakéta harcászat 1.</t>
  </si>
  <si>
    <t>Légvédelmi rakéta típusismeret és rendszertan 1.</t>
  </si>
  <si>
    <t>Légvédelmi rakéta harcászat 2.</t>
  </si>
  <si>
    <t>Légvédelmi rakéta típusismeret és rendszertan 2.</t>
  </si>
  <si>
    <t>Légvédelmi rakétafegyverek üzemeltetése 1.</t>
  </si>
  <si>
    <t>Légvédelmi rakéta típusismeret és rendszertan 3.</t>
  </si>
  <si>
    <t>Légvédelmi rakéta harcászat 3.</t>
  </si>
  <si>
    <t>Légvédelmi rakétafegyverek üzemeltetése 2.</t>
  </si>
  <si>
    <t>Légierő Harcászati Tanszék</t>
  </si>
  <si>
    <t>Jenei Imre</t>
  </si>
  <si>
    <t>HKKVKA11</t>
  </si>
  <si>
    <t>Felderítő alapozó ismeretek 1.</t>
  </si>
  <si>
    <t>HKMTTA7729</t>
  </si>
  <si>
    <t>HKMTTA7730</t>
  </si>
  <si>
    <t>HKMTTA7731</t>
  </si>
  <si>
    <t>HKMTTA7706</t>
  </si>
  <si>
    <t>HKMTTA7732</t>
  </si>
  <si>
    <t>HKMTTA7707</t>
  </si>
  <si>
    <t>HKMTTA7733</t>
  </si>
  <si>
    <t>HKMTTA7711</t>
  </si>
  <si>
    <t>HKMTTA7712</t>
  </si>
  <si>
    <t>HKMTTA7735</t>
  </si>
  <si>
    <t>HKMTTA7401</t>
  </si>
  <si>
    <t>HKMTTA7402</t>
  </si>
  <si>
    <t>HKMTTA7403</t>
  </si>
  <si>
    <t>HKMTTA7404</t>
  </si>
  <si>
    <t>HKMTTA7464</t>
  </si>
  <si>
    <t>HKMTTA7405</t>
  </si>
  <si>
    <t>HKMTTA7406</t>
  </si>
  <si>
    <t>HKMTTA7407</t>
  </si>
  <si>
    <t>HKMTTA7471</t>
  </si>
  <si>
    <t>HKMTTA7408</t>
  </si>
  <si>
    <t>HKMTTA7505</t>
  </si>
  <si>
    <t>HKMTTA7359</t>
  </si>
  <si>
    <t>HKMTTA7354</t>
  </si>
  <si>
    <t>HKMTTA7361</t>
  </si>
  <si>
    <t>HKMTTA7352</t>
  </si>
  <si>
    <t>HKMTTA7364</t>
  </si>
  <si>
    <t>HKMTTA7372</t>
  </si>
  <si>
    <t>HKMTTA7371</t>
  </si>
  <si>
    <t>HKMTTA7373</t>
  </si>
  <si>
    <t>HKMTTA7353</t>
  </si>
  <si>
    <t>HKMTTA7382</t>
  </si>
  <si>
    <t>HKMTTA7381</t>
  </si>
  <si>
    <t>HKMTTA7530</t>
  </si>
  <si>
    <t>HKÖMTA7229</t>
  </si>
  <si>
    <t>HKÖMTA7230</t>
  </si>
  <si>
    <t>HKÖMTA7231</t>
  </si>
  <si>
    <t>HKÖMTA7234</t>
  </si>
  <si>
    <t>HKÖMTA7212</t>
  </si>
  <si>
    <t>HKÖMTA7235</t>
  </si>
  <si>
    <t>HKÖMTA7209</t>
  </si>
  <si>
    <t>HKÖMTA7210</t>
  </si>
  <si>
    <t>HKÖMTA7213</t>
  </si>
  <si>
    <t>HKÖMTA7236</t>
  </si>
  <si>
    <t>HKÖMTA7932</t>
  </si>
  <si>
    <t>HKÖMTA7933</t>
  </si>
  <si>
    <t>HKÖMTA7101</t>
  </si>
  <si>
    <t>HKÖMTA7104</t>
  </si>
  <si>
    <t>HKÖMTA7105</t>
  </si>
  <si>
    <t>HKÖMTA7114</t>
  </si>
  <si>
    <t>HKÖMTA7106</t>
  </si>
  <si>
    <t>HKÖMTA7934</t>
  </si>
  <si>
    <t>HKÖMTA7109</t>
  </si>
  <si>
    <t>HKÖMTA7935</t>
  </si>
  <si>
    <t>HKÖMTA7112</t>
  </si>
  <si>
    <t>HKÖMTA7113</t>
  </si>
  <si>
    <t>HKMTTA7605</t>
  </si>
  <si>
    <t>HKMTTA7612</t>
  </si>
  <si>
    <t>Felderítő eszközismeret  1.</t>
  </si>
  <si>
    <t xml:space="preserve">Felderítő ismeretek 3. </t>
  </si>
  <si>
    <t xml:space="preserve">Csapatkiképzés módszertana </t>
  </si>
  <si>
    <t xml:space="preserve">HKMTTA7501 </t>
  </si>
  <si>
    <t>HKMTTA7502</t>
  </si>
  <si>
    <t>HKMTTA7503</t>
  </si>
  <si>
    <t>HKMTTA7504</t>
  </si>
  <si>
    <t>HKMTTA7506</t>
  </si>
  <si>
    <t>HKMTTA7531</t>
  </si>
  <si>
    <t>HKMTTA7533</t>
  </si>
  <si>
    <t>HKMTTA7532</t>
  </si>
  <si>
    <t xml:space="preserve">Tóth Bálint </t>
  </si>
  <si>
    <t>Összfegyvernemi Harcászati Tanszék</t>
  </si>
  <si>
    <t>Lehoczky Péter</t>
  </si>
  <si>
    <t>Harctámogató Tanszék</t>
  </si>
  <si>
    <t>Takó Zoltán</t>
  </si>
  <si>
    <t>HKMTTA7710</t>
  </si>
  <si>
    <t>HKHFKTA20</t>
  </si>
  <si>
    <r>
      <t>Katonai Vezetői döntéshozatal</t>
    </r>
    <r>
      <rPr>
        <sz val="12"/>
        <color rgb="FFFF0000"/>
        <rFont val="Arial Narrow"/>
        <family val="2"/>
        <charset val="238"/>
      </rPr>
      <t xml:space="preserve"> </t>
    </r>
  </si>
  <si>
    <t xml:space="preserve">Felderítő ismeretek 2. </t>
  </si>
  <si>
    <t xml:space="preserve">Elemzés és értékelés </t>
  </si>
  <si>
    <r>
      <t>Harckocsizó szakmai felkészítés 1</t>
    </r>
    <r>
      <rPr>
        <b/>
        <sz val="12"/>
        <color rgb="FFFF0000"/>
        <rFont val="Arial Narrow"/>
        <family val="2"/>
        <charset val="238"/>
      </rPr>
      <t>.</t>
    </r>
  </si>
  <si>
    <t xml:space="preserve">Harckocsizó szakmai felkészítés 3. </t>
  </si>
  <si>
    <t xml:space="preserve">Műszaki szerkezetek </t>
  </si>
  <si>
    <t>Műszaki építési alapozó ismeretek</t>
  </si>
  <si>
    <t>Műszaki támogatás alapozó ismeretek</t>
  </si>
  <si>
    <t>Erődítés- álcázás</t>
  </si>
  <si>
    <t>Hadiút-hadihídépítés</t>
  </si>
  <si>
    <t>Műszaki támogatás I.</t>
  </si>
  <si>
    <t>Műszaki támogatás II.</t>
  </si>
  <si>
    <t>Műszaki technikai ismeretek</t>
  </si>
  <si>
    <t>HKMTTA7601</t>
  </si>
  <si>
    <t>HKMTTA7641</t>
  </si>
  <si>
    <t>HKMTTA7642</t>
  </si>
  <si>
    <t>HKMTTA7609</t>
  </si>
  <si>
    <t>HKMTTA7610</t>
  </si>
  <si>
    <t>HKMTTA7607</t>
  </si>
  <si>
    <t>HKMTTA7613</t>
  </si>
  <si>
    <t>HKMTTA7614</t>
  </si>
  <si>
    <r>
      <rPr>
        <strike/>
        <sz val="11"/>
        <rFont val="Arial Narrow"/>
        <family val="2"/>
        <charset val="238"/>
      </rPr>
      <t>Kovács Zoltán</t>
    </r>
    <r>
      <rPr>
        <sz val="11"/>
        <color rgb="FFFF0000"/>
        <rFont val="Arial Narrow"/>
        <family val="2"/>
        <charset val="238"/>
      </rPr>
      <t xml:space="preserve"> Ember István</t>
    </r>
  </si>
  <si>
    <r>
      <rPr>
        <strike/>
        <sz val="11"/>
        <rFont val="Arial Narrow"/>
        <family val="2"/>
        <charset val="238"/>
      </rPr>
      <t xml:space="preserve">Ember István </t>
    </r>
    <r>
      <rPr>
        <sz val="11"/>
        <color rgb="FFFF0000"/>
        <rFont val="Arial Narrow"/>
        <family val="2"/>
        <charset val="238"/>
      </rPr>
      <t>Kovács Zoltán</t>
    </r>
  </si>
  <si>
    <r>
      <rPr>
        <strike/>
        <sz val="11"/>
        <rFont val="Arial Narrow"/>
        <family val="2"/>
        <charset val="238"/>
      </rPr>
      <t>Kovács Zoltán</t>
    </r>
    <r>
      <rPr>
        <sz val="11"/>
        <rFont val="Arial Narrow"/>
        <family val="2"/>
        <charset val="238"/>
      </rPr>
      <t xml:space="preserve"> </t>
    </r>
    <r>
      <rPr>
        <sz val="11"/>
        <color rgb="FFFF0000"/>
        <rFont val="Arial Narrow"/>
        <family val="2"/>
        <charset val="238"/>
      </rPr>
      <t>Bakos Tamás</t>
    </r>
  </si>
  <si>
    <t>Felderítő harceljárások</t>
  </si>
  <si>
    <t>Ethical and moral questions of Military Intelligence</t>
  </si>
  <si>
    <t>Commmunication Skills for Military Intelligence</t>
  </si>
  <si>
    <t>Innovations in Military Intelligence</t>
  </si>
  <si>
    <t>Szakmai gyakorlat Vv</t>
  </si>
  <si>
    <t>Szakmai gyakorlat Tü</t>
  </si>
  <si>
    <t>HKMTTA7104</t>
  </si>
  <si>
    <t>Szakmai gyakorlat F</t>
  </si>
  <si>
    <t>Szakmai gyakorlat L</t>
  </si>
  <si>
    <t>HKMTTA7105</t>
  </si>
  <si>
    <t>Szakmai gyakorlat Hk</t>
  </si>
  <si>
    <t>GyJ</t>
  </si>
  <si>
    <t>HKÖMTA7102</t>
  </si>
  <si>
    <t>Szakmai gyakorlat Lérak</t>
  </si>
  <si>
    <t>HKMTTA7106</t>
  </si>
  <si>
    <t>Szakmai gyakorlat Mű</t>
  </si>
  <si>
    <t>HKMTTA7108</t>
  </si>
  <si>
    <t>HKÖMTA7103</t>
  </si>
  <si>
    <t>GyJ(Z)</t>
  </si>
  <si>
    <t>Más államok felderítő ismerete 1.</t>
  </si>
  <si>
    <t xml:space="preserve">Más államok felderítő ismerete 2. </t>
  </si>
  <si>
    <t xml:space="preserve">Más államok felderítő ismerete 3. </t>
  </si>
  <si>
    <t>HKMTTA7358</t>
  </si>
  <si>
    <t>Harckocsi harcászat 5.</t>
  </si>
  <si>
    <t>HKTSKA25</t>
  </si>
  <si>
    <t>HKTSKA26</t>
  </si>
  <si>
    <t>HKTSKA27</t>
  </si>
  <si>
    <t>HKTSKA22</t>
  </si>
  <si>
    <t>HKTSKA23</t>
  </si>
  <si>
    <t>HKTSKA24</t>
  </si>
  <si>
    <t>Harckocsi lőkiképzés 6.</t>
  </si>
  <si>
    <t>HKHJITM089</t>
  </si>
  <si>
    <t>Civil-katonai eggyüttműködés gyakorlati alkalmazása a 21. században</t>
  </si>
  <si>
    <t>ISR collection Operation Planning</t>
  </si>
  <si>
    <t>HKÖMTA7232</t>
  </si>
  <si>
    <t>HKEHVA736</t>
  </si>
  <si>
    <t>Drónoperátori alapismeretek</t>
  </si>
  <si>
    <t>Szatmári Balázs</t>
  </si>
  <si>
    <t>HKÖMTA7233</t>
  </si>
  <si>
    <t>HKMTTA7388</t>
  </si>
  <si>
    <t>MŰSZAKI SPECIALIZÁCIÓ</t>
  </si>
  <si>
    <t>érvényes 2025/2026-es tanévtől felmenő rendszerben</t>
  </si>
  <si>
    <t>HKMTTA7734</t>
  </si>
  <si>
    <t>HKMTTA7368</t>
  </si>
  <si>
    <t>HKMTTA7383</t>
  </si>
  <si>
    <t>HKKVTA04</t>
  </si>
  <si>
    <t>Szakmai Angol (Katonai)</t>
  </si>
  <si>
    <t>HKISZLA116</t>
  </si>
  <si>
    <t>Prof. Dr. Kovács László</t>
  </si>
  <si>
    <t>HKMTTA7107</t>
  </si>
  <si>
    <t>Veres Violetta</t>
  </si>
  <si>
    <t>Hadtörténelem Tanszék</t>
  </si>
  <si>
    <t>Természettudományi Tanszék</t>
  </si>
  <si>
    <t>Honvédelmi Jogi és Igazgatási Tanszék</t>
  </si>
  <si>
    <t>Hadtáp, Pénzügy és Katonai Közlekedés Tanszék</t>
  </si>
  <si>
    <t>Katonai Vezetéstudományi Tanszék</t>
  </si>
  <si>
    <t>Elektronikai Hadviselés Tanszék</t>
  </si>
  <si>
    <t>RTK, Rendészeti Vezetéstudományi Tanszék</t>
  </si>
  <si>
    <t>Katonai Testnevelési és Sportközpont</t>
  </si>
  <si>
    <t>Infokommunikációs és Infirmációbiztonsági Tanszék</t>
  </si>
  <si>
    <t>Informatika Tanszék</t>
  </si>
  <si>
    <t>HKMTTA7362</t>
  </si>
  <si>
    <t>HKMTTA643</t>
  </si>
  <si>
    <t xml:space="preserve">Műszaki alapozó felkészítés </t>
  </si>
  <si>
    <t xml:space="preserve">Mesterséges égitestek mozgása </t>
  </si>
  <si>
    <t xml:space="preserve">Űrfotometria és távérzékelés </t>
  </si>
  <si>
    <t>Dr. Nagy Imre</t>
  </si>
  <si>
    <t xml:space="preserve">Dr. Rácz István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</si>
</sst>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\-??\ _F_t_-;_-@_-"/>
    <numFmt numFmtId="165" formatCode="_-* #,##0\ _F_t_-;\-* #,##0\ _F_t_-;_-* \-??\ _F_t_-;_-@_-"/>
  </numFmts>
  <fonts count="63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name val="Arial Narrow"/>
      <family val="2"/>
    </font>
    <font>
      <sz val="11"/>
      <name val="Cambria"/>
      <family val="1"/>
      <charset val="238"/>
    </font>
    <font>
      <sz val="10"/>
      <color indexed="8"/>
      <name val="Arial"/>
      <family val="2"/>
      <charset val="1"/>
    </font>
    <font>
      <sz val="12"/>
      <name val="Times New Roman"/>
      <family val="1"/>
      <charset val="238"/>
    </font>
    <font>
      <sz val="12"/>
      <color rgb="FFFF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Calibri"/>
      <family val="2"/>
      <charset val="238"/>
    </font>
    <font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trike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9"/>
      <name val="Arial CE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41"/>
      </patternFill>
    </fill>
    <fill>
      <patternFill patternType="solid">
        <fgColor rgb="FFFFFF00"/>
        <bgColor indexed="41"/>
      </patternFill>
    </fill>
    <fill>
      <patternFill patternType="solid">
        <fgColor rgb="FF00B0F0"/>
        <bgColor indexed="64"/>
      </patternFill>
    </fill>
  </fills>
  <borders count="1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16" borderId="5" applyNumberFormat="0" applyAlignment="0" applyProtection="0"/>
    <xf numFmtId="164" fontId="38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8" fillId="17" borderId="7" applyNumberForma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8" fillId="4" borderId="0" applyNumberFormat="0" applyBorder="0" applyAlignment="0" applyProtection="0"/>
    <xf numFmtId="0" fontId="19" fillId="22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25" fillId="0" borderId="9" applyNumberFormat="0" applyFill="0" applyAlignment="0" applyProtection="0"/>
    <xf numFmtId="0" fontId="22" fillId="3" borderId="0" applyNumberFormat="0" applyBorder="0" applyAlignment="0" applyProtection="0"/>
    <xf numFmtId="0" fontId="23" fillId="23" borderId="0" applyNumberFormat="0" applyBorder="0" applyAlignment="0" applyProtection="0"/>
    <xf numFmtId="0" fontId="24" fillId="22" borderId="1" applyNumberFormat="0" applyAlignment="0" applyProtection="0"/>
    <xf numFmtId="9" fontId="38" fillId="0" borderId="0" applyFill="0" applyBorder="0" applyAlignment="0" applyProtection="0"/>
    <xf numFmtId="0" fontId="40" fillId="0" borderId="0"/>
    <xf numFmtId="0" fontId="7" fillId="0" borderId="0"/>
    <xf numFmtId="0" fontId="6" fillId="0" borderId="0"/>
    <xf numFmtId="0" fontId="43" fillId="0" borderId="0"/>
    <xf numFmtId="0" fontId="38" fillId="0" borderId="0"/>
    <xf numFmtId="0" fontId="5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5">
    <xf numFmtId="0" fontId="0" fillId="0" borderId="0" xfId="0"/>
    <xf numFmtId="0" fontId="26" fillId="0" borderId="0" xfId="40" applyFont="1" applyAlignment="1">
      <alignment horizontal="left"/>
    </xf>
    <xf numFmtId="0" fontId="21" fillId="0" borderId="0" xfId="40"/>
    <xf numFmtId="0" fontId="31" fillId="4" borderId="12" xfId="40" applyFont="1" applyFill="1" applyBorder="1" applyAlignment="1">
      <alignment horizontal="center"/>
    </xf>
    <xf numFmtId="0" fontId="32" fillId="4" borderId="13" xfId="40" applyFont="1" applyFill="1" applyBorder="1"/>
    <xf numFmtId="0" fontId="34" fillId="0" borderId="0" xfId="40" applyFont="1"/>
    <xf numFmtId="1" fontId="26" fillId="4" borderId="19" xfId="40" applyNumberFormat="1" applyFont="1" applyFill="1" applyBorder="1" applyAlignment="1">
      <alignment horizontal="center"/>
    </xf>
    <xf numFmtId="0" fontId="26" fillId="0" borderId="19" xfId="40" applyFont="1" applyBorder="1" applyAlignment="1" applyProtection="1">
      <alignment horizontal="center"/>
      <protection locked="0"/>
    </xf>
    <xf numFmtId="1" fontId="26" fillId="4" borderId="16" xfId="40" applyNumberFormat="1" applyFont="1" applyFill="1" applyBorder="1" applyAlignment="1">
      <alignment horizontal="center"/>
    </xf>
    <xf numFmtId="1" fontId="26" fillId="4" borderId="17" xfId="40" applyNumberFormat="1" applyFont="1" applyFill="1" applyBorder="1" applyAlignment="1">
      <alignment horizontal="center"/>
    </xf>
    <xf numFmtId="1" fontId="26" fillId="4" borderId="21" xfId="40" applyNumberFormat="1" applyFont="1" applyFill="1" applyBorder="1" applyAlignment="1">
      <alignment horizontal="center" vertical="center" shrinkToFit="1"/>
    </xf>
    <xf numFmtId="0" fontId="32" fillId="4" borderId="23" xfId="40" applyFont="1" applyFill="1" applyBorder="1" applyAlignment="1">
      <alignment horizontal="left"/>
    </xf>
    <xf numFmtId="0" fontId="32" fillId="4" borderId="10" xfId="40" applyFont="1" applyFill="1" applyBorder="1"/>
    <xf numFmtId="1" fontId="26" fillId="0" borderId="19" xfId="40" applyNumberFormat="1" applyFont="1" applyBorder="1" applyAlignment="1" applyProtection="1">
      <alignment horizontal="center"/>
      <protection locked="0"/>
    </xf>
    <xf numFmtId="0" fontId="28" fillId="4" borderId="25" xfId="40" applyFont="1" applyFill="1" applyBorder="1" applyAlignment="1">
      <alignment horizontal="center"/>
    </xf>
    <xf numFmtId="0" fontId="35" fillId="4" borderId="26" xfId="40" applyFont="1" applyFill="1" applyBorder="1"/>
    <xf numFmtId="0" fontId="28" fillId="4" borderId="0" xfId="40" applyFont="1" applyFill="1" applyAlignment="1">
      <alignment horizontal="center"/>
    </xf>
    <xf numFmtId="0" fontId="35" fillId="4" borderId="19" xfId="40" applyFont="1" applyFill="1" applyBorder="1" applyAlignment="1">
      <alignment horizontal="center"/>
    </xf>
    <xf numFmtId="1" fontId="26" fillId="4" borderId="34" xfId="40" applyNumberFormat="1" applyFont="1" applyFill="1" applyBorder="1" applyAlignment="1">
      <alignment horizontal="center"/>
    </xf>
    <xf numFmtId="1" fontId="26" fillId="4" borderId="35" xfId="40" applyNumberFormat="1" applyFont="1" applyFill="1" applyBorder="1" applyAlignment="1">
      <alignment horizontal="center"/>
    </xf>
    <xf numFmtId="0" fontId="35" fillId="4" borderId="34" xfId="40" applyFont="1" applyFill="1" applyBorder="1" applyAlignment="1">
      <alignment horizontal="center"/>
    </xf>
    <xf numFmtId="0" fontId="26" fillId="4" borderId="36" xfId="40" applyFont="1" applyFill="1" applyBorder="1" applyAlignment="1">
      <alignment horizontal="left" vertical="center" wrapText="1"/>
    </xf>
    <xf numFmtId="0" fontId="26" fillId="4" borderId="37" xfId="40" applyFont="1" applyFill="1" applyBorder="1" applyAlignment="1">
      <alignment horizontal="center"/>
    </xf>
    <xf numFmtId="0" fontId="28" fillId="4" borderId="38" xfId="40" applyFont="1" applyFill="1" applyBorder="1" applyAlignment="1">
      <alignment horizontal="center"/>
    </xf>
    <xf numFmtId="1" fontId="28" fillId="4" borderId="37" xfId="40" applyNumberFormat="1" applyFont="1" applyFill="1" applyBorder="1" applyAlignment="1">
      <alignment horizontal="center"/>
    </xf>
    <xf numFmtId="0" fontId="36" fillId="24" borderId="36" xfId="40" applyFont="1" applyFill="1" applyBorder="1" applyAlignment="1">
      <alignment horizontal="left" vertical="center" wrapText="1"/>
    </xf>
    <xf numFmtId="0" fontId="36" fillId="24" borderId="37" xfId="40" applyFont="1" applyFill="1" applyBorder="1" applyAlignment="1">
      <alignment horizontal="center"/>
    </xf>
    <xf numFmtId="0" fontId="37" fillId="0" borderId="0" xfId="40" applyFont="1"/>
    <xf numFmtId="0" fontId="35" fillId="4" borderId="47" xfId="40" applyFont="1" applyFill="1" applyBorder="1" applyAlignment="1">
      <alignment horizontal="center"/>
    </xf>
    <xf numFmtId="0" fontId="26" fillId="4" borderId="47" xfId="40" applyFont="1" applyFill="1" applyBorder="1"/>
    <xf numFmtId="0" fontId="26" fillId="4" borderId="16" xfId="40" applyFont="1" applyFill="1" applyBorder="1" applyAlignment="1">
      <alignment horizontal="center"/>
    </xf>
    <xf numFmtId="0" fontId="26" fillId="4" borderId="19" xfId="40" applyFont="1" applyFill="1" applyBorder="1"/>
    <xf numFmtId="1" fontId="26" fillId="4" borderId="22" xfId="40" applyNumberFormat="1" applyFont="1" applyFill="1" applyBorder="1" applyAlignment="1">
      <alignment horizontal="center"/>
    </xf>
    <xf numFmtId="1" fontId="26" fillId="4" borderId="51" xfId="40" applyNumberFormat="1" applyFont="1" applyFill="1" applyBorder="1" applyAlignment="1">
      <alignment horizontal="center"/>
    </xf>
    <xf numFmtId="1" fontId="26" fillId="4" borderId="18" xfId="40" applyNumberFormat="1" applyFont="1" applyFill="1" applyBorder="1" applyAlignment="1">
      <alignment horizontal="center"/>
    </xf>
    <xf numFmtId="1" fontId="26" fillId="4" borderId="52" xfId="40" applyNumberFormat="1" applyFont="1" applyFill="1" applyBorder="1" applyAlignment="1">
      <alignment horizontal="center"/>
    </xf>
    <xf numFmtId="0" fontId="26" fillId="4" borderId="16" xfId="40" applyFont="1" applyFill="1" applyBorder="1" applyAlignment="1">
      <alignment horizontal="left"/>
    </xf>
    <xf numFmtId="0" fontId="33" fillId="4" borderId="19" xfId="40" applyFont="1" applyFill="1" applyBorder="1"/>
    <xf numFmtId="0" fontId="26" fillId="4" borderId="33" xfId="40" applyFont="1" applyFill="1" applyBorder="1" applyAlignment="1">
      <alignment horizontal="left"/>
    </xf>
    <xf numFmtId="0" fontId="26" fillId="4" borderId="34" xfId="40" applyFont="1" applyFill="1" applyBorder="1"/>
    <xf numFmtId="1" fontId="26" fillId="4" borderId="53" xfId="40" applyNumberFormat="1" applyFont="1" applyFill="1" applyBorder="1" applyAlignment="1">
      <alignment horizontal="center"/>
    </xf>
    <xf numFmtId="1" fontId="26" fillId="4" borderId="29" xfId="40" applyNumberFormat="1" applyFont="1" applyFill="1" applyBorder="1" applyAlignment="1">
      <alignment horizontal="center"/>
    </xf>
    <xf numFmtId="0" fontId="26" fillId="4" borderId="54" xfId="40" applyFont="1" applyFill="1" applyBorder="1" applyAlignment="1">
      <alignment horizontal="left"/>
    </xf>
    <xf numFmtId="1" fontId="26" fillId="4" borderId="48" xfId="40" applyNumberFormat="1" applyFont="1" applyFill="1" applyBorder="1" applyAlignment="1">
      <alignment horizontal="center"/>
    </xf>
    <xf numFmtId="1" fontId="26" fillId="4" borderId="55" xfId="40" applyNumberFormat="1" applyFont="1" applyFill="1" applyBorder="1" applyAlignment="1">
      <alignment horizontal="center"/>
    </xf>
    <xf numFmtId="1" fontId="26" fillId="4" borderId="56" xfId="40" applyNumberFormat="1" applyFont="1" applyFill="1" applyBorder="1" applyAlignment="1">
      <alignment horizontal="center"/>
    </xf>
    <xf numFmtId="1" fontId="26" fillId="4" borderId="57" xfId="40" applyNumberFormat="1" applyFont="1" applyFill="1" applyBorder="1" applyAlignment="1">
      <alignment horizontal="center"/>
    </xf>
    <xf numFmtId="1" fontId="26" fillId="4" borderId="58" xfId="40" applyNumberFormat="1" applyFont="1" applyFill="1" applyBorder="1" applyAlignment="1">
      <alignment horizontal="center"/>
    </xf>
    <xf numFmtId="0" fontId="33" fillId="0" borderId="0" xfId="40" applyFont="1"/>
    <xf numFmtId="0" fontId="26" fillId="0" borderId="27" xfId="40" applyFont="1" applyBorder="1" applyAlignment="1" applyProtection="1">
      <alignment horizontal="center"/>
      <protection locked="0"/>
    </xf>
    <xf numFmtId="0" fontId="26" fillId="0" borderId="74" xfId="40" applyFont="1" applyBorder="1" applyAlignment="1" applyProtection="1">
      <alignment horizontal="center" vertical="center"/>
      <protection locked="0"/>
    </xf>
    <xf numFmtId="0" fontId="26" fillId="25" borderId="75" xfId="40" applyFont="1" applyFill="1" applyBorder="1" applyAlignment="1">
      <alignment horizontal="center"/>
    </xf>
    <xf numFmtId="0" fontId="26" fillId="0" borderId="78" xfId="40" applyFont="1" applyBorder="1" applyProtection="1">
      <protection locked="0"/>
    </xf>
    <xf numFmtId="0" fontId="26" fillId="25" borderId="77" xfId="40" applyFont="1" applyFill="1" applyBorder="1" applyAlignment="1">
      <alignment horizontal="center"/>
    </xf>
    <xf numFmtId="0" fontId="26" fillId="0" borderId="79" xfId="40" applyFont="1" applyBorder="1" applyAlignment="1" applyProtection="1">
      <alignment horizontal="center" vertical="center"/>
      <protection locked="0"/>
    </xf>
    <xf numFmtId="0" fontId="26" fillId="0" borderId="80" xfId="40" applyFont="1" applyBorder="1" applyProtection="1">
      <protection locked="0"/>
    </xf>
    <xf numFmtId="0" fontId="26" fillId="0" borderId="17" xfId="39" applyFont="1" applyBorder="1" applyAlignment="1" applyProtection="1">
      <alignment horizontal="center"/>
      <protection locked="0"/>
    </xf>
    <xf numFmtId="0" fontId="26" fillId="0" borderId="20" xfId="39" applyFont="1" applyBorder="1" applyAlignment="1" applyProtection="1">
      <alignment horizontal="center"/>
      <protection locked="0"/>
    </xf>
    <xf numFmtId="0" fontId="26" fillId="0" borderId="19" xfId="39" applyFont="1" applyBorder="1" applyAlignment="1" applyProtection="1">
      <alignment horizontal="center"/>
      <protection locked="0"/>
    </xf>
    <xf numFmtId="0" fontId="26" fillId="0" borderId="51" xfId="39" applyFont="1" applyBorder="1" applyAlignment="1" applyProtection="1">
      <alignment horizontal="center"/>
      <protection locked="0"/>
    </xf>
    <xf numFmtId="0" fontId="26" fillId="0" borderId="61" xfId="39" applyFont="1" applyBorder="1" applyAlignment="1" applyProtection="1">
      <alignment horizontal="center"/>
      <protection locked="0"/>
    </xf>
    <xf numFmtId="0" fontId="26" fillId="0" borderId="18" xfId="39" applyFont="1" applyBorder="1" applyAlignment="1" applyProtection="1">
      <alignment horizontal="center"/>
      <protection locked="0"/>
    </xf>
    <xf numFmtId="0" fontId="35" fillId="25" borderId="77" xfId="40" applyFont="1" applyFill="1" applyBorder="1" applyAlignment="1">
      <alignment horizontal="center"/>
    </xf>
    <xf numFmtId="0" fontId="26" fillId="4" borderId="19" xfId="40" applyFont="1" applyFill="1" applyBorder="1" applyAlignment="1">
      <alignment horizontal="center"/>
    </xf>
    <xf numFmtId="0" fontId="39" fillId="0" borderId="0" xfId="40" applyFont="1"/>
    <xf numFmtId="1" fontId="26" fillId="0" borderId="81" xfId="40" applyNumberFormat="1" applyFont="1" applyBorder="1" applyAlignment="1" applyProtection="1">
      <alignment horizontal="center"/>
      <protection locked="0"/>
    </xf>
    <xf numFmtId="0" fontId="26" fillId="4" borderId="44" xfId="40" applyFont="1" applyFill="1" applyBorder="1"/>
    <xf numFmtId="0" fontId="26" fillId="4" borderId="45" xfId="40" applyFont="1" applyFill="1" applyBorder="1"/>
    <xf numFmtId="0" fontId="26" fillId="4" borderId="46" xfId="40" applyFont="1" applyFill="1" applyBorder="1"/>
    <xf numFmtId="1" fontId="26" fillId="0" borderId="34" xfId="40" applyNumberFormat="1" applyFont="1" applyBorder="1" applyAlignment="1" applyProtection="1">
      <alignment horizontal="center"/>
      <protection locked="0"/>
    </xf>
    <xf numFmtId="0" fontId="26" fillId="0" borderId="34" xfId="40" applyFont="1" applyBorder="1" applyAlignment="1" applyProtection="1">
      <alignment horizontal="center"/>
      <protection locked="0"/>
    </xf>
    <xf numFmtId="0" fontId="26" fillId="0" borderId="21" xfId="40" applyFont="1" applyBorder="1" applyAlignment="1" applyProtection="1">
      <alignment horizontal="center"/>
      <protection locked="0"/>
    </xf>
    <xf numFmtId="0" fontId="26" fillId="4" borderId="34" xfId="40" applyFont="1" applyFill="1" applyBorder="1" applyAlignment="1">
      <alignment horizontal="center"/>
    </xf>
    <xf numFmtId="0" fontId="28" fillId="4" borderId="11" xfId="40" applyFont="1" applyFill="1" applyBorder="1" applyAlignment="1">
      <alignment horizontal="center" textRotation="90" wrapText="1"/>
    </xf>
    <xf numFmtId="0" fontId="28" fillId="4" borderId="10" xfId="40" applyFont="1" applyFill="1" applyBorder="1" applyAlignment="1">
      <alignment horizontal="center" textRotation="90"/>
    </xf>
    <xf numFmtId="0" fontId="28" fillId="4" borderId="10" xfId="40" applyFont="1" applyFill="1" applyBorder="1" applyAlignment="1">
      <alignment horizontal="center" textRotation="90" wrapText="1"/>
    </xf>
    <xf numFmtId="0" fontId="26" fillId="4" borderId="12" xfId="40" applyFont="1" applyFill="1" applyBorder="1"/>
    <xf numFmtId="0" fontId="26" fillId="4" borderId="15" xfId="40" applyFont="1" applyFill="1" applyBorder="1"/>
    <xf numFmtId="1" fontId="28" fillId="4" borderId="11" xfId="40" applyNumberFormat="1" applyFont="1" applyFill="1" applyBorder="1" applyAlignment="1">
      <alignment horizontal="center"/>
    </xf>
    <xf numFmtId="0" fontId="26" fillId="4" borderId="31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1" fontId="28" fillId="4" borderId="40" xfId="40" applyNumberFormat="1" applyFont="1" applyFill="1" applyBorder="1" applyAlignment="1">
      <alignment horizontal="center"/>
    </xf>
    <xf numFmtId="1" fontId="26" fillId="4" borderId="37" xfId="40" applyNumberFormat="1" applyFont="1" applyFill="1" applyBorder="1" applyAlignment="1">
      <alignment horizontal="center"/>
    </xf>
    <xf numFmtId="1" fontId="28" fillId="4" borderId="36" xfId="40" applyNumberFormat="1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42" xfId="40" applyFont="1" applyFill="1" applyBorder="1"/>
    <xf numFmtId="0" fontId="26" fillId="4" borderId="43" xfId="40" applyFont="1" applyFill="1" applyBorder="1"/>
    <xf numFmtId="0" fontId="26" fillId="0" borderId="81" xfId="40" applyFont="1" applyBorder="1" applyAlignment="1" applyProtection="1">
      <alignment horizontal="center"/>
      <protection locked="0"/>
    </xf>
    <xf numFmtId="0" fontId="26" fillId="4" borderId="49" xfId="40" applyFont="1" applyFill="1" applyBorder="1"/>
    <xf numFmtId="0" fontId="26" fillId="4" borderId="50" xfId="40" applyFont="1" applyFill="1" applyBorder="1"/>
    <xf numFmtId="1" fontId="26" fillId="4" borderId="21" xfId="40" applyNumberFormat="1" applyFont="1" applyFill="1" applyBorder="1"/>
    <xf numFmtId="0" fontId="26" fillId="4" borderId="22" xfId="40" applyFont="1" applyFill="1" applyBorder="1"/>
    <xf numFmtId="0" fontId="26" fillId="4" borderId="51" xfId="40" applyFont="1" applyFill="1" applyBorder="1"/>
    <xf numFmtId="0" fontId="26" fillId="4" borderId="17" xfId="40" applyFont="1" applyFill="1" applyBorder="1"/>
    <xf numFmtId="0" fontId="26" fillId="4" borderId="52" xfId="40" applyFont="1" applyFill="1" applyBorder="1"/>
    <xf numFmtId="1" fontId="26" fillId="4" borderId="59" xfId="40" applyNumberFormat="1" applyFont="1" applyFill="1" applyBorder="1"/>
    <xf numFmtId="0" fontId="26" fillId="0" borderId="0" xfId="40" applyFont="1"/>
    <xf numFmtId="0" fontId="26" fillId="0" borderId="79" xfId="46" applyFont="1" applyBorder="1" applyAlignment="1" applyProtection="1">
      <alignment horizontal="center" vertical="center"/>
      <protection locked="0"/>
    </xf>
    <xf numFmtId="0" fontId="26" fillId="0" borderId="78" xfId="46" applyFont="1" applyBorder="1" applyProtection="1">
      <protection locked="0"/>
    </xf>
    <xf numFmtId="0" fontId="35" fillId="25" borderId="77" xfId="46" applyFont="1" applyFill="1" applyBorder="1" applyAlignment="1">
      <alignment horizontal="center"/>
    </xf>
    <xf numFmtId="1" fontId="28" fillId="4" borderId="60" xfId="40" applyNumberFormat="1" applyFont="1" applyFill="1" applyBorder="1" applyAlignment="1">
      <alignment horizontal="center"/>
    </xf>
    <xf numFmtId="0" fontId="30" fillId="4" borderId="70" xfId="40" applyFont="1" applyFill="1" applyBorder="1" applyAlignment="1">
      <alignment horizontal="center" vertical="center"/>
    </xf>
    <xf numFmtId="0" fontId="29" fillId="4" borderId="0" xfId="40" applyFont="1" applyFill="1" applyAlignment="1">
      <alignment horizontal="center"/>
    </xf>
    <xf numFmtId="0" fontId="26" fillId="0" borderId="15" xfId="0" applyFont="1" applyBorder="1" applyAlignment="1" applyProtection="1">
      <alignment horizontal="left" vertical="center" wrapText="1"/>
      <protection locked="0"/>
    </xf>
    <xf numFmtId="0" fontId="26" fillId="0" borderId="41" xfId="0" applyFont="1" applyBorder="1" applyAlignment="1" applyProtection="1">
      <alignment horizontal="left" vertical="center" wrapText="1"/>
      <protection locked="0"/>
    </xf>
    <xf numFmtId="0" fontId="26" fillId="0" borderId="90" xfId="46" applyFont="1" applyBorder="1" applyAlignment="1" applyProtection="1">
      <alignment horizontal="center" vertical="center"/>
      <protection locked="0"/>
    </xf>
    <xf numFmtId="0" fontId="26" fillId="4" borderId="15" xfId="0" applyFont="1" applyFill="1" applyBorder="1" applyAlignment="1">
      <alignment horizontal="center" vertical="center" wrapText="1"/>
    </xf>
    <xf numFmtId="0" fontId="40" fillId="0" borderId="0" xfId="46"/>
    <xf numFmtId="0" fontId="40" fillId="0" borderId="0" xfId="46" applyProtection="1">
      <protection locked="0"/>
    </xf>
    <xf numFmtId="0" fontId="44" fillId="25" borderId="113" xfId="46" applyFont="1" applyFill="1" applyBorder="1" applyAlignment="1">
      <alignment horizontal="center" textRotation="90" wrapText="1"/>
    </xf>
    <xf numFmtId="0" fontId="44" fillId="25" borderId="114" xfId="46" applyFont="1" applyFill="1" applyBorder="1" applyAlignment="1">
      <alignment horizontal="center" textRotation="90"/>
    </xf>
    <xf numFmtId="0" fontId="44" fillId="25" borderId="114" xfId="46" applyFont="1" applyFill="1" applyBorder="1" applyAlignment="1">
      <alignment horizontal="center" textRotation="90" wrapText="1"/>
    </xf>
    <xf numFmtId="0" fontId="44" fillId="25" borderId="116" xfId="46" applyFont="1" applyFill="1" applyBorder="1" applyAlignment="1">
      <alignment horizontal="center" textRotation="90" wrapText="1"/>
    </xf>
    <xf numFmtId="0" fontId="32" fillId="26" borderId="119" xfId="46" applyFont="1" applyFill="1" applyBorder="1" applyAlignment="1">
      <alignment horizontal="left"/>
    </xf>
    <xf numFmtId="0" fontId="32" fillId="26" borderId="120" xfId="46" applyFont="1" applyFill="1" applyBorder="1"/>
    <xf numFmtId="0" fontId="31" fillId="26" borderId="85" xfId="46" applyFont="1" applyFill="1" applyBorder="1" applyAlignment="1">
      <alignment horizontal="center"/>
    </xf>
    <xf numFmtId="1" fontId="31" fillId="26" borderId="121" xfId="46" applyNumberFormat="1" applyFont="1" applyFill="1" applyBorder="1" applyAlignment="1">
      <alignment horizontal="center"/>
    </xf>
    <xf numFmtId="0" fontId="45" fillId="0" borderId="0" xfId="46" applyFont="1"/>
    <xf numFmtId="0" fontId="31" fillId="25" borderId="90" xfId="46" applyFont="1" applyFill="1" applyBorder="1" applyAlignment="1">
      <alignment horizontal="center"/>
    </xf>
    <xf numFmtId="0" fontId="32" fillId="25" borderId="123" xfId="46" applyFont="1" applyFill="1" applyBorder="1"/>
    <xf numFmtId="0" fontId="31" fillId="25" borderId="124" xfId="46" applyFont="1" applyFill="1" applyBorder="1" applyAlignment="1">
      <alignment horizontal="center"/>
    </xf>
    <xf numFmtId="1" fontId="31" fillId="25" borderId="125" xfId="46" applyNumberFormat="1" applyFont="1" applyFill="1" applyBorder="1" applyAlignment="1">
      <alignment horizontal="center"/>
    </xf>
    <xf numFmtId="1" fontId="46" fillId="25" borderId="126" xfId="46" applyNumberFormat="1" applyFont="1" applyFill="1" applyBorder="1" applyAlignment="1">
      <alignment horizontal="center"/>
    </xf>
    <xf numFmtId="1" fontId="31" fillId="25" borderId="126" xfId="46" applyNumberFormat="1" applyFont="1" applyFill="1" applyBorder="1" applyAlignment="1">
      <alignment horizontal="center"/>
    </xf>
    <xf numFmtId="0" fontId="31" fillId="25" borderId="126" xfId="46" applyFont="1" applyFill="1" applyBorder="1"/>
    <xf numFmtId="0" fontId="31" fillId="25" borderId="127" xfId="46" applyFont="1" applyFill="1" applyBorder="1"/>
    <xf numFmtId="1" fontId="31" fillId="25" borderId="0" xfId="46" applyNumberFormat="1" applyFont="1" applyFill="1" applyAlignment="1">
      <alignment horizontal="center"/>
    </xf>
    <xf numFmtId="0" fontId="31" fillId="25" borderId="128" xfId="46" applyFont="1" applyFill="1" applyBorder="1"/>
    <xf numFmtId="1" fontId="31" fillId="25" borderId="114" xfId="46" applyNumberFormat="1" applyFont="1" applyFill="1" applyBorder="1" applyAlignment="1">
      <alignment horizontal="center"/>
    </xf>
    <xf numFmtId="1" fontId="31" fillId="26" borderId="119" xfId="46" applyNumberFormat="1" applyFont="1" applyFill="1" applyBorder="1" applyAlignment="1">
      <alignment horizontal="center"/>
    </xf>
    <xf numFmtId="0" fontId="28" fillId="25" borderId="90" xfId="46" applyFont="1" applyFill="1" applyBorder="1" applyAlignment="1">
      <alignment horizontal="center"/>
    </xf>
    <xf numFmtId="0" fontId="35" fillId="25" borderId="130" xfId="46" applyFont="1" applyFill="1" applyBorder="1"/>
    <xf numFmtId="0" fontId="28" fillId="25" borderId="0" xfId="46" applyFont="1" applyFill="1" applyAlignment="1">
      <alignment horizontal="center"/>
    </xf>
    <xf numFmtId="0" fontId="26" fillId="25" borderId="119" xfId="46" applyFont="1" applyFill="1" applyBorder="1" applyAlignment="1">
      <alignment horizontal="left" vertical="center" wrapText="1"/>
    </xf>
    <xf numFmtId="0" fontId="26" fillId="25" borderId="120" xfId="46" applyFont="1" applyFill="1" applyBorder="1" applyAlignment="1">
      <alignment horizontal="center"/>
    </xf>
    <xf numFmtId="0" fontId="28" fillId="25" borderId="122" xfId="46" applyFont="1" applyFill="1" applyBorder="1" applyAlignment="1">
      <alignment horizontal="center"/>
    </xf>
    <xf numFmtId="1" fontId="29" fillId="25" borderId="121" xfId="46" applyNumberFormat="1" applyFont="1" applyFill="1" applyBorder="1" applyAlignment="1">
      <alignment horizontal="center"/>
    </xf>
    <xf numFmtId="1" fontId="46" fillId="25" borderId="120" xfId="46" applyNumberFormat="1" applyFont="1" applyFill="1" applyBorder="1" applyAlignment="1">
      <alignment horizontal="center"/>
    </xf>
    <xf numFmtId="1" fontId="29" fillId="25" borderId="120" xfId="46" applyNumberFormat="1" applyFont="1" applyFill="1" applyBorder="1" applyAlignment="1">
      <alignment horizontal="center"/>
    </xf>
    <xf numFmtId="1" fontId="35" fillId="25" borderId="120" xfId="46" applyNumberFormat="1" applyFont="1" applyFill="1" applyBorder="1" applyAlignment="1">
      <alignment horizontal="center"/>
    </xf>
    <xf numFmtId="0" fontId="35" fillId="25" borderId="122" xfId="46" applyFont="1" applyFill="1" applyBorder="1" applyAlignment="1">
      <alignment horizontal="center"/>
    </xf>
    <xf numFmtId="1" fontId="29" fillId="25" borderId="132" xfId="46" applyNumberFormat="1" applyFont="1" applyFill="1" applyBorder="1" applyAlignment="1">
      <alignment horizontal="center"/>
    </xf>
    <xf numFmtId="0" fontId="35" fillId="25" borderId="120" xfId="46" applyFont="1" applyFill="1" applyBorder="1" applyAlignment="1">
      <alignment horizontal="center"/>
    </xf>
    <xf numFmtId="1" fontId="26" fillId="25" borderId="119" xfId="46" applyNumberFormat="1" applyFont="1" applyFill="1" applyBorder="1" applyAlignment="1">
      <alignment horizontal="center"/>
    </xf>
    <xf numFmtId="0" fontId="26" fillId="25" borderId="129" xfId="46" applyFont="1" applyFill="1" applyBorder="1" applyAlignment="1">
      <alignment horizontal="center"/>
    </xf>
    <xf numFmtId="0" fontId="26" fillId="25" borderId="90" xfId="46" applyFont="1" applyFill="1" applyBorder="1" applyAlignment="1">
      <alignment horizontal="left" vertical="center" wrapText="1"/>
    </xf>
    <xf numFmtId="0" fontId="26" fillId="25" borderId="130" xfId="46" applyFont="1" applyFill="1" applyBorder="1" applyAlignment="1">
      <alignment horizontal="center"/>
    </xf>
    <xf numFmtId="0" fontId="29" fillId="25" borderId="133" xfId="46" applyFont="1" applyFill="1" applyBorder="1" applyAlignment="1">
      <alignment horizontal="center"/>
    </xf>
    <xf numFmtId="1" fontId="29" fillId="25" borderId="134" xfId="46" applyNumberFormat="1" applyFont="1" applyFill="1" applyBorder="1" applyAlignment="1">
      <alignment horizontal="center"/>
    </xf>
    <xf numFmtId="1" fontId="46" fillId="25" borderId="135" xfId="46" applyNumberFormat="1" applyFont="1" applyFill="1" applyBorder="1" applyAlignment="1">
      <alignment horizontal="center"/>
    </xf>
    <xf numFmtId="1" fontId="29" fillId="25" borderId="135" xfId="46" applyNumberFormat="1" applyFont="1" applyFill="1" applyBorder="1" applyAlignment="1">
      <alignment horizontal="center"/>
    </xf>
    <xf numFmtId="1" fontId="35" fillId="25" borderId="135" xfId="46" applyNumberFormat="1" applyFont="1" applyFill="1" applyBorder="1" applyAlignment="1">
      <alignment horizontal="center"/>
    </xf>
    <xf numFmtId="0" fontId="35" fillId="25" borderId="136" xfId="46" applyFont="1" applyFill="1" applyBorder="1" applyAlignment="1">
      <alignment horizontal="center"/>
    </xf>
    <xf numFmtId="1" fontId="29" fillId="25" borderId="137" xfId="46" applyNumberFormat="1" applyFont="1" applyFill="1" applyBorder="1" applyAlignment="1">
      <alignment horizontal="center"/>
    </xf>
    <xf numFmtId="0" fontId="35" fillId="25" borderId="135" xfId="46" applyFont="1" applyFill="1" applyBorder="1" applyAlignment="1">
      <alignment horizontal="center"/>
    </xf>
    <xf numFmtId="1" fontId="26" fillId="25" borderId="83" xfId="46" applyNumberFormat="1" applyFont="1" applyFill="1" applyBorder="1" applyAlignment="1">
      <alignment horizontal="center"/>
    </xf>
    <xf numFmtId="0" fontId="26" fillId="25" borderId="87" xfId="46" applyFont="1" applyFill="1" applyBorder="1" applyAlignment="1">
      <alignment horizontal="center"/>
    </xf>
    <xf numFmtId="0" fontId="28" fillId="25" borderId="138" xfId="46" applyFont="1" applyFill="1" applyBorder="1" applyAlignment="1">
      <alignment horizontal="center"/>
    </xf>
    <xf numFmtId="0" fontId="29" fillId="25" borderId="139" xfId="46" applyFont="1" applyFill="1" applyBorder="1" applyAlignment="1">
      <alignment horizontal="center"/>
    </xf>
    <xf numFmtId="0" fontId="40" fillId="25" borderId="79" xfId="46" applyFill="1" applyBorder="1"/>
    <xf numFmtId="0" fontId="40" fillId="25" borderId="76" xfId="46" applyFill="1" applyBorder="1"/>
    <xf numFmtId="0" fontId="40" fillId="25" borderId="131" xfId="46" applyFill="1" applyBorder="1"/>
    <xf numFmtId="0" fontId="40" fillId="25" borderId="105" xfId="46" applyFill="1" applyBorder="1"/>
    <xf numFmtId="0" fontId="40" fillId="25" borderId="106" xfId="46" applyFill="1" applyBorder="1"/>
    <xf numFmtId="0" fontId="26" fillId="25" borderId="74" xfId="46" applyFont="1" applyFill="1" applyBorder="1" applyAlignment="1">
      <alignment horizontal="left"/>
    </xf>
    <xf numFmtId="0" fontId="26" fillId="25" borderId="77" xfId="46" applyFont="1" applyFill="1" applyBorder="1"/>
    <xf numFmtId="0" fontId="33" fillId="25" borderId="77" xfId="46" applyFont="1" applyFill="1" applyBorder="1"/>
    <xf numFmtId="0" fontId="26" fillId="0" borderId="0" xfId="46" applyFont="1" applyAlignment="1">
      <alignment horizontal="left"/>
    </xf>
    <xf numFmtId="0" fontId="33" fillId="0" borderId="0" xfId="46" applyFont="1"/>
    <xf numFmtId="0" fontId="43" fillId="25" borderId="76" xfId="49" applyFill="1" applyBorder="1" applyAlignment="1">
      <alignment horizontal="left" vertical="center" wrapText="1"/>
    </xf>
    <xf numFmtId="1" fontId="28" fillId="25" borderId="76" xfId="46" applyNumberFormat="1" applyFont="1" applyFill="1" applyBorder="1" applyAlignment="1">
      <alignment horizontal="center" vertical="center"/>
    </xf>
    <xf numFmtId="0" fontId="32" fillId="25" borderId="119" xfId="46" applyFont="1" applyFill="1" applyBorder="1" applyAlignment="1">
      <alignment horizontal="left"/>
    </xf>
    <xf numFmtId="0" fontId="32" fillId="25" borderId="120" xfId="46" applyFont="1" applyFill="1" applyBorder="1"/>
    <xf numFmtId="0" fontId="31" fillId="4" borderId="29" xfId="40" applyFont="1" applyFill="1" applyBorder="1" applyAlignment="1">
      <alignment horizontal="center"/>
    </xf>
    <xf numFmtId="1" fontId="26" fillId="4" borderId="16" xfId="40" applyNumberFormat="1" applyFont="1" applyFill="1" applyBorder="1" applyAlignment="1">
      <alignment horizontal="center" vertical="center"/>
    </xf>
    <xf numFmtId="1" fontId="26" fillId="4" borderId="17" xfId="40" applyNumberFormat="1" applyFont="1" applyFill="1" applyBorder="1" applyAlignment="1">
      <alignment horizontal="center" vertical="center"/>
    </xf>
    <xf numFmtId="1" fontId="48" fillId="4" borderId="16" xfId="40" applyNumberFormat="1" applyFont="1" applyFill="1" applyBorder="1" applyAlignment="1">
      <alignment horizontal="center"/>
    </xf>
    <xf numFmtId="1" fontId="48" fillId="4" borderId="17" xfId="40" applyNumberFormat="1" applyFont="1" applyFill="1" applyBorder="1" applyAlignment="1">
      <alignment horizontal="center"/>
    </xf>
    <xf numFmtId="1" fontId="48" fillId="4" borderId="21" xfId="40" applyNumberFormat="1" applyFont="1" applyFill="1" applyBorder="1" applyAlignment="1">
      <alignment horizontal="center" vertical="center" shrinkToFit="1"/>
    </xf>
    <xf numFmtId="0" fontId="49" fillId="0" borderId="0" xfId="46" applyFont="1"/>
    <xf numFmtId="0" fontId="26" fillId="0" borderId="83" xfId="46" applyFont="1" applyBorder="1" applyAlignment="1" applyProtection="1">
      <alignment horizontal="center"/>
      <protection locked="0"/>
    </xf>
    <xf numFmtId="0" fontId="43" fillId="25" borderId="106" xfId="49" applyFill="1" applyBorder="1" applyAlignment="1">
      <alignment horizontal="left" vertical="center" wrapText="1"/>
    </xf>
    <xf numFmtId="0" fontId="26" fillId="4" borderId="41" xfId="40" applyFont="1" applyFill="1" applyBorder="1"/>
    <xf numFmtId="0" fontId="26" fillId="4" borderId="53" xfId="40" applyFont="1" applyFill="1" applyBorder="1"/>
    <xf numFmtId="1" fontId="26" fillId="0" borderId="143" xfId="40" applyNumberFormat="1" applyFont="1" applyBorder="1" applyAlignment="1" applyProtection="1">
      <alignment horizontal="center"/>
      <protection locked="0"/>
    </xf>
    <xf numFmtId="1" fontId="26" fillId="0" borderId="144" xfId="40" applyNumberFormat="1" applyFont="1" applyBorder="1" applyAlignment="1" applyProtection="1">
      <alignment horizontal="center"/>
      <protection locked="0"/>
    </xf>
    <xf numFmtId="0" fontId="26" fillId="0" borderId="35" xfId="40" applyFont="1" applyBorder="1" applyAlignment="1" applyProtection="1">
      <alignment horizontal="center"/>
      <protection locked="0"/>
    </xf>
    <xf numFmtId="0" fontId="26" fillId="0" borderId="145" xfId="40" applyFont="1" applyBorder="1" applyAlignment="1" applyProtection="1">
      <alignment horizontal="center"/>
      <protection locked="0"/>
    </xf>
    <xf numFmtId="1" fontId="26" fillId="0" borderId="35" xfId="40" applyNumberFormat="1" applyFont="1" applyBorder="1" applyAlignment="1" applyProtection="1">
      <alignment horizontal="center"/>
      <protection locked="0"/>
    </xf>
    <xf numFmtId="0" fontId="26" fillId="0" borderId="146" xfId="46" applyFont="1" applyBorder="1" applyAlignment="1" applyProtection="1">
      <alignment horizontal="center" vertical="center"/>
      <protection locked="0"/>
    </xf>
    <xf numFmtId="0" fontId="26" fillId="0" borderId="78" xfId="40" applyFont="1" applyBorder="1" applyAlignment="1" applyProtection="1">
      <alignment horizontal="center"/>
      <protection locked="0"/>
    </xf>
    <xf numFmtId="0" fontId="26" fillId="0" borderId="147" xfId="40" applyFont="1" applyBorder="1" applyAlignment="1" applyProtection="1">
      <alignment horizontal="center"/>
      <protection locked="0"/>
    </xf>
    <xf numFmtId="0" fontId="29" fillId="4" borderId="39" xfId="40" applyFont="1" applyFill="1" applyBorder="1" applyAlignment="1">
      <alignment horizontal="center"/>
    </xf>
    <xf numFmtId="0" fontId="28" fillId="4" borderId="36" xfId="40" applyFont="1" applyFill="1" applyBorder="1" applyAlignment="1">
      <alignment horizontal="center"/>
    </xf>
    <xf numFmtId="0" fontId="26" fillId="4" borderId="148" xfId="40" applyFont="1" applyFill="1" applyBorder="1"/>
    <xf numFmtId="0" fontId="26" fillId="4" borderId="149" xfId="40" applyFont="1" applyFill="1" applyBorder="1"/>
    <xf numFmtId="1" fontId="26" fillId="4" borderId="22" xfId="40" applyNumberFormat="1" applyFont="1" applyFill="1" applyBorder="1" applyAlignment="1">
      <alignment horizontal="center" vertical="center" shrinkToFit="1"/>
    </xf>
    <xf numFmtId="0" fontId="34" fillId="0" borderId="77" xfId="40" applyFont="1" applyBorder="1"/>
    <xf numFmtId="0" fontId="39" fillId="0" borderId="77" xfId="40" applyFont="1" applyBorder="1"/>
    <xf numFmtId="0" fontId="21" fillId="0" borderId="77" xfId="40" applyBorder="1"/>
    <xf numFmtId="0" fontId="32" fillId="4" borderId="150" xfId="40" applyFont="1" applyFill="1" applyBorder="1" applyAlignment="1">
      <alignment horizontal="left"/>
    </xf>
    <xf numFmtId="0" fontId="26" fillId="0" borderId="77" xfId="40" applyFont="1" applyBorder="1" applyAlignment="1" applyProtection="1">
      <alignment horizontal="center" vertical="center"/>
      <protection locked="0"/>
    </xf>
    <xf numFmtId="0" fontId="21" fillId="28" borderId="77" xfId="40" applyFill="1" applyBorder="1"/>
    <xf numFmtId="0" fontId="40" fillId="28" borderId="77" xfId="46" applyFill="1" applyBorder="1"/>
    <xf numFmtId="0" fontId="40" fillId="0" borderId="77" xfId="46" applyBorder="1"/>
    <xf numFmtId="0" fontId="30" fillId="4" borderId="151" xfId="40" applyFont="1" applyFill="1" applyBorder="1" applyAlignment="1">
      <alignment horizontal="center"/>
    </xf>
    <xf numFmtId="1" fontId="28" fillId="4" borderId="39" xfId="40" applyNumberFormat="1" applyFont="1" applyFill="1" applyBorder="1" applyAlignment="1">
      <alignment horizontal="center"/>
    </xf>
    <xf numFmtId="0" fontId="28" fillId="4" borderId="24" xfId="40" applyFont="1" applyFill="1" applyBorder="1" applyAlignment="1">
      <alignment horizontal="center"/>
    </xf>
    <xf numFmtId="0" fontId="28" fillId="4" borderId="30" xfId="40" applyFont="1" applyFill="1" applyBorder="1" applyAlignment="1">
      <alignment horizontal="center"/>
    </xf>
    <xf numFmtId="0" fontId="31" fillId="25" borderId="115" xfId="46" applyFont="1" applyFill="1" applyBorder="1" applyAlignment="1">
      <alignment horizontal="center"/>
    </xf>
    <xf numFmtId="0" fontId="31" fillId="26" borderId="122" xfId="46" applyFont="1" applyFill="1" applyBorder="1" applyAlignment="1">
      <alignment horizontal="center"/>
    </xf>
    <xf numFmtId="0" fontId="21" fillId="0" borderId="75" xfId="40" applyBorder="1"/>
    <xf numFmtId="0" fontId="21" fillId="28" borderId="75" xfId="40" applyFill="1" applyBorder="1"/>
    <xf numFmtId="0" fontId="31" fillId="25" borderId="153" xfId="46" applyFont="1" applyFill="1" applyBorder="1" applyAlignment="1">
      <alignment horizontal="center"/>
    </xf>
    <xf numFmtId="0" fontId="31" fillId="4" borderId="63" xfId="40" applyFont="1" applyFill="1" applyBorder="1" applyAlignment="1">
      <alignment horizontal="center"/>
    </xf>
    <xf numFmtId="0" fontId="26" fillId="4" borderId="13" xfId="40" applyFont="1" applyFill="1" applyBorder="1"/>
    <xf numFmtId="0" fontId="26" fillId="4" borderId="154" xfId="40" applyFont="1" applyFill="1" applyBorder="1"/>
    <xf numFmtId="1" fontId="26" fillId="4" borderId="155" xfId="40" applyNumberFormat="1" applyFont="1" applyFill="1" applyBorder="1" applyAlignment="1">
      <alignment horizontal="center" vertical="center" shrinkToFit="1"/>
    </xf>
    <xf numFmtId="1" fontId="28" fillId="4" borderId="156" xfId="40" applyNumberFormat="1" applyFont="1" applyFill="1" applyBorder="1" applyAlignment="1">
      <alignment horizontal="center"/>
    </xf>
    <xf numFmtId="0" fontId="26" fillId="4" borderId="157" xfId="0" applyFont="1" applyFill="1" applyBorder="1" applyAlignment="1">
      <alignment horizontal="center" vertical="center" wrapText="1"/>
    </xf>
    <xf numFmtId="0" fontId="30" fillId="29" borderId="39" xfId="40" applyFont="1" applyFill="1" applyBorder="1" applyAlignment="1">
      <alignment horizontal="center" vertical="center"/>
    </xf>
    <xf numFmtId="1" fontId="28" fillId="29" borderId="37" xfId="0" applyNumberFormat="1" applyFont="1" applyFill="1" applyBorder="1" applyAlignment="1">
      <alignment horizontal="center" vertical="center"/>
    </xf>
    <xf numFmtId="0" fontId="28" fillId="30" borderId="30" xfId="40" applyFont="1" applyFill="1" applyBorder="1" applyAlignment="1">
      <alignment horizontal="center" vertical="center"/>
    </xf>
    <xf numFmtId="1" fontId="28" fillId="29" borderId="60" xfId="0" applyNumberFormat="1" applyFont="1" applyFill="1" applyBorder="1" applyAlignment="1">
      <alignment horizontal="center" vertical="center"/>
    </xf>
    <xf numFmtId="0" fontId="26" fillId="0" borderId="160" xfId="39" applyFont="1" applyBorder="1" applyAlignment="1" applyProtection="1">
      <alignment horizontal="center"/>
      <protection locked="0"/>
    </xf>
    <xf numFmtId="0" fontId="35" fillId="25" borderId="161" xfId="46" applyFont="1" applyFill="1" applyBorder="1"/>
    <xf numFmtId="1" fontId="26" fillId="4" borderId="162" xfId="40" applyNumberFormat="1" applyFont="1" applyFill="1" applyBorder="1" applyAlignment="1">
      <alignment horizontal="center"/>
    </xf>
    <xf numFmtId="1" fontId="26" fillId="25" borderId="163" xfId="46" applyNumberFormat="1" applyFont="1" applyFill="1" applyBorder="1" applyAlignment="1">
      <alignment horizontal="center"/>
    </xf>
    <xf numFmtId="1" fontId="26" fillId="4" borderId="82" xfId="40" applyNumberFormat="1" applyFont="1" applyFill="1" applyBorder="1" applyAlignment="1">
      <alignment horizontal="center"/>
    </xf>
    <xf numFmtId="1" fontId="26" fillId="4" borderId="164" xfId="40" applyNumberFormat="1" applyFont="1" applyFill="1" applyBorder="1" applyAlignment="1">
      <alignment horizontal="center"/>
    </xf>
    <xf numFmtId="1" fontId="26" fillId="4" borderId="165" xfId="40" applyNumberFormat="1" applyFont="1" applyFill="1" applyBorder="1" applyAlignment="1">
      <alignment horizontal="center"/>
    </xf>
    <xf numFmtId="0" fontId="28" fillId="0" borderId="78" xfId="40" applyFont="1" applyBorder="1" applyProtection="1">
      <protection locked="0"/>
    </xf>
    <xf numFmtId="0" fontId="51" fillId="25" borderId="167" xfId="40" applyFont="1" applyFill="1" applyBorder="1" applyAlignment="1" applyProtection="1">
      <alignment horizontal="center"/>
      <protection locked="0"/>
    </xf>
    <xf numFmtId="0" fontId="26" fillId="0" borderId="76" xfId="46" applyFont="1" applyBorder="1" applyProtection="1">
      <protection locked="0"/>
    </xf>
    <xf numFmtId="0" fontId="26" fillId="32" borderId="167" xfId="0" applyFont="1" applyFill="1" applyBorder="1" applyAlignment="1">
      <alignment shrinkToFit="1"/>
    </xf>
    <xf numFmtId="0" fontId="38" fillId="25" borderId="76" xfId="50" applyFill="1" applyBorder="1" applyAlignment="1">
      <alignment horizontal="left" vertical="center" wrapText="1"/>
    </xf>
    <xf numFmtId="0" fontId="38" fillId="25" borderId="106" xfId="50" applyFill="1" applyBorder="1" applyAlignment="1">
      <alignment horizontal="left" vertical="center" wrapText="1"/>
    </xf>
    <xf numFmtId="0" fontId="26" fillId="32" borderId="168" xfId="0" applyFont="1" applyFill="1" applyBorder="1" applyAlignment="1">
      <alignment horizontal="left" vertical="center" wrapText="1" shrinkToFit="1"/>
    </xf>
    <xf numFmtId="0" fontId="26" fillId="0" borderId="75" xfId="40" applyFont="1" applyBorder="1" applyAlignment="1">
      <alignment horizontal="center"/>
    </xf>
    <xf numFmtId="0" fontId="28" fillId="0" borderId="77" xfId="40" applyFont="1" applyBorder="1" applyAlignment="1" applyProtection="1">
      <alignment horizontal="center" vertical="center"/>
      <protection locked="0"/>
    </xf>
    <xf numFmtId="0" fontId="21" fillId="0" borderId="77" xfId="40" applyBorder="1" applyAlignment="1">
      <alignment horizontal="center"/>
    </xf>
    <xf numFmtId="0" fontId="26" fillId="0" borderId="139" xfId="0" applyFont="1" applyBorder="1" applyAlignment="1">
      <alignment horizontal="left" vertical="center"/>
    </xf>
    <xf numFmtId="0" fontId="28" fillId="32" borderId="78" xfId="40" applyFont="1" applyFill="1" applyBorder="1" applyProtection="1">
      <protection locked="0"/>
    </xf>
    <xf numFmtId="0" fontId="54" fillId="0" borderId="0" xfId="0" applyFont="1"/>
    <xf numFmtId="1" fontId="38" fillId="4" borderId="31" xfId="40" applyNumberFormat="1" applyFont="1" applyFill="1" applyBorder="1" applyAlignment="1">
      <alignment horizontal="left" vertical="center"/>
    </xf>
    <xf numFmtId="1" fontId="38" fillId="4" borderId="14" xfId="40" applyNumberFormat="1" applyFont="1" applyFill="1" applyBorder="1" applyAlignment="1">
      <alignment horizontal="left" vertical="center"/>
    </xf>
    <xf numFmtId="1" fontId="38" fillId="4" borderId="169" xfId="40" applyNumberFormat="1" applyFont="1" applyFill="1" applyBorder="1" applyAlignment="1">
      <alignment horizontal="left" vertical="center"/>
    </xf>
    <xf numFmtId="165" fontId="28" fillId="4" borderId="41" xfId="26" applyNumberFormat="1" applyFont="1" applyFill="1" applyBorder="1" applyAlignment="1" applyProtection="1">
      <alignment horizontal="center" vertical="center"/>
    </xf>
    <xf numFmtId="165" fontId="28" fillId="4" borderId="32" xfId="26" applyNumberFormat="1" applyFont="1" applyFill="1" applyBorder="1" applyAlignment="1" applyProtection="1">
      <alignment horizontal="center" vertical="center"/>
    </xf>
    <xf numFmtId="0" fontId="21" fillId="0" borderId="75" xfId="40" applyBorder="1" applyAlignment="1">
      <alignment horizontal="center"/>
    </xf>
    <xf numFmtId="0" fontId="21" fillId="0" borderId="75" xfId="40" applyBorder="1" applyAlignment="1">
      <alignment horizontal="center" wrapText="1"/>
    </xf>
    <xf numFmtId="0" fontId="21" fillId="0" borderId="0" xfId="40" applyAlignment="1">
      <alignment horizontal="center"/>
    </xf>
    <xf numFmtId="1" fontId="26" fillId="0" borderId="19" xfId="40" applyNumberFormat="1" applyFont="1" applyBorder="1" applyAlignment="1">
      <alignment horizontal="center"/>
    </xf>
    <xf numFmtId="0" fontId="26" fillId="0" borderId="17" xfId="39" applyFont="1" applyBorder="1" applyAlignment="1" applyProtection="1">
      <alignment horizontal="left"/>
      <protection locked="0"/>
    </xf>
    <xf numFmtId="0" fontId="26" fillId="32" borderId="79" xfId="46" applyFont="1" applyFill="1" applyBorder="1" applyAlignment="1" applyProtection="1">
      <alignment horizontal="center" vertical="center"/>
      <protection locked="0"/>
    </xf>
    <xf numFmtId="0" fontId="35" fillId="25" borderId="109" xfId="40" applyFont="1" applyFill="1" applyBorder="1" applyAlignment="1">
      <alignment horizontal="center"/>
    </xf>
    <xf numFmtId="0" fontId="26" fillId="25" borderId="76" xfId="40" applyFont="1" applyFill="1" applyBorder="1" applyAlignment="1">
      <alignment horizontal="center"/>
    </xf>
    <xf numFmtId="0" fontId="35" fillId="25" borderId="81" xfId="46" applyFont="1" applyFill="1" applyBorder="1" applyAlignment="1">
      <alignment horizontal="center"/>
    </xf>
    <xf numFmtId="0" fontId="26" fillId="33" borderId="147" xfId="0" applyFont="1" applyFill="1" applyBorder="1" applyAlignment="1">
      <alignment horizontal="center" vertical="center"/>
    </xf>
    <xf numFmtId="0" fontId="26" fillId="33" borderId="78" xfId="0" applyFont="1" applyFill="1" applyBorder="1" applyAlignment="1">
      <alignment horizontal="center" vertical="center"/>
    </xf>
    <xf numFmtId="0" fontId="21" fillId="0" borderId="77" xfId="40" applyBorder="1" applyAlignment="1">
      <alignment horizontal="left"/>
    </xf>
    <xf numFmtId="0" fontId="26" fillId="32" borderId="17" xfId="39" applyFont="1" applyFill="1" applyBorder="1" applyAlignment="1" applyProtection="1">
      <alignment horizontal="center"/>
      <protection locked="0"/>
    </xf>
    <xf numFmtId="1" fontId="26" fillId="34" borderId="19" xfId="40" applyNumberFormat="1" applyFont="1" applyFill="1" applyBorder="1" applyAlignment="1">
      <alignment horizontal="center"/>
    </xf>
    <xf numFmtId="0" fontId="26" fillId="32" borderId="51" xfId="39" applyFont="1" applyFill="1" applyBorder="1" applyAlignment="1" applyProtection="1">
      <alignment horizontal="center"/>
      <protection locked="0"/>
    </xf>
    <xf numFmtId="0" fontId="26" fillId="32" borderId="61" xfId="39" applyFont="1" applyFill="1" applyBorder="1" applyAlignment="1" applyProtection="1">
      <alignment horizontal="center"/>
      <protection locked="0"/>
    </xf>
    <xf numFmtId="0" fontId="38" fillId="0" borderId="18" xfId="39" applyFont="1" applyBorder="1" applyAlignment="1" applyProtection="1">
      <alignment horizontal="center"/>
      <protection locked="0"/>
    </xf>
    <xf numFmtId="0" fontId="26" fillId="32" borderId="20" xfId="39" applyFont="1" applyFill="1" applyBorder="1" applyAlignment="1" applyProtection="1">
      <alignment horizontal="center"/>
      <protection locked="0"/>
    </xf>
    <xf numFmtId="0" fontId="26" fillId="32" borderId="19" xfId="39" applyFont="1" applyFill="1" applyBorder="1" applyAlignment="1" applyProtection="1">
      <alignment horizontal="center"/>
      <protection locked="0"/>
    </xf>
    <xf numFmtId="0" fontId="26" fillId="32" borderId="18" xfId="39" applyFont="1" applyFill="1" applyBorder="1" applyAlignment="1" applyProtection="1">
      <alignment horizontal="center"/>
      <protection locked="0"/>
    </xf>
    <xf numFmtId="1" fontId="26" fillId="34" borderId="16" xfId="40" applyNumberFormat="1" applyFont="1" applyFill="1" applyBorder="1" applyAlignment="1">
      <alignment horizontal="center"/>
    </xf>
    <xf numFmtId="1" fontId="26" fillId="34" borderId="17" xfId="40" applyNumberFormat="1" applyFont="1" applyFill="1" applyBorder="1" applyAlignment="1">
      <alignment horizontal="center"/>
    </xf>
    <xf numFmtId="1" fontId="26" fillId="34" borderId="21" xfId="40" applyNumberFormat="1" applyFont="1" applyFill="1" applyBorder="1" applyAlignment="1">
      <alignment horizontal="center" vertical="center" shrinkToFit="1"/>
    </xf>
    <xf numFmtId="0" fontId="21" fillId="32" borderId="77" xfId="40" applyFill="1" applyBorder="1" applyAlignment="1">
      <alignment horizontal="center"/>
    </xf>
    <xf numFmtId="0" fontId="40" fillId="32" borderId="0" xfId="46" applyFill="1"/>
    <xf numFmtId="0" fontId="26" fillId="32" borderId="17" xfId="39" applyFont="1" applyFill="1" applyBorder="1" applyAlignment="1" applyProtection="1">
      <alignment horizontal="left"/>
      <protection locked="0"/>
    </xf>
    <xf numFmtId="0" fontId="21" fillId="32" borderId="0" xfId="40" applyFill="1"/>
    <xf numFmtId="0" fontId="26" fillId="0" borderId="170" xfId="39" applyFont="1" applyBorder="1" applyAlignment="1" applyProtection="1">
      <alignment horizontal="center"/>
      <protection locked="0"/>
    </xf>
    <xf numFmtId="0" fontId="35" fillId="0" borderId="77" xfId="40" applyFont="1" applyBorder="1"/>
    <xf numFmtId="0" fontId="21" fillId="0" borderId="77" xfId="40" applyFill="1" applyBorder="1"/>
    <xf numFmtId="0" fontId="26" fillId="0" borderId="74" xfId="40" applyFont="1" applyFill="1" applyBorder="1" applyAlignment="1" applyProtection="1">
      <alignment horizontal="center" vertical="center"/>
      <protection locked="0"/>
    </xf>
    <xf numFmtId="1" fontId="28" fillId="4" borderId="52" xfId="40" applyNumberFormat="1" applyFont="1" applyFill="1" applyBorder="1" applyAlignment="1">
      <alignment horizontal="center" vertical="center" shrinkToFit="1"/>
    </xf>
    <xf numFmtId="1" fontId="28" fillId="4" borderId="51" xfId="40" applyNumberFormat="1" applyFont="1" applyFill="1" applyBorder="1" applyAlignment="1">
      <alignment horizontal="center" vertical="center" shrinkToFit="1"/>
    </xf>
    <xf numFmtId="1" fontId="28" fillId="4" borderId="17" xfId="40" applyNumberFormat="1" applyFont="1" applyFill="1" applyBorder="1" applyAlignment="1">
      <alignment horizontal="center" vertical="center" shrinkToFit="1"/>
    </xf>
    <xf numFmtId="164" fontId="28" fillId="4" borderId="22" xfId="26" applyFont="1" applyFill="1" applyBorder="1" applyAlignment="1" applyProtection="1">
      <alignment horizontal="center" vertical="center"/>
    </xf>
    <xf numFmtId="164" fontId="28" fillId="4" borderId="158" xfId="26" applyFont="1" applyFill="1" applyBorder="1" applyAlignment="1" applyProtection="1">
      <alignment horizontal="center" vertical="center"/>
    </xf>
    <xf numFmtId="1" fontId="28" fillId="4" borderId="52" xfId="40" applyNumberFormat="1" applyFont="1" applyFill="1" applyBorder="1" applyAlignment="1">
      <alignment horizontal="left" vertical="center" shrinkToFit="1"/>
    </xf>
    <xf numFmtId="1" fontId="28" fillId="4" borderId="51" xfId="40" applyNumberFormat="1" applyFont="1" applyFill="1" applyBorder="1" applyAlignment="1">
      <alignment horizontal="left" vertical="center" shrinkToFit="1"/>
    </xf>
    <xf numFmtId="1" fontId="28" fillId="4" borderId="17" xfId="40" applyNumberFormat="1" applyFont="1" applyFill="1" applyBorder="1" applyAlignment="1">
      <alignment horizontal="left" vertical="center" shrinkToFit="1"/>
    </xf>
    <xf numFmtId="0" fontId="26" fillId="0" borderId="171" xfId="39" applyFont="1" applyBorder="1" applyAlignment="1" applyProtection="1">
      <alignment horizontal="center"/>
      <protection locked="0"/>
    </xf>
    <xf numFmtId="0" fontId="26" fillId="32" borderId="77" xfId="0" applyFont="1" applyFill="1" applyBorder="1" applyAlignment="1">
      <alignment horizontal="left" vertical="center" wrapText="1" shrinkToFit="1"/>
    </xf>
    <xf numFmtId="0" fontId="26" fillId="32" borderId="81" xfId="0" applyFont="1" applyFill="1" applyBorder="1" applyAlignment="1">
      <alignment horizontal="left" vertical="center" wrapText="1" shrinkToFit="1"/>
    </xf>
    <xf numFmtId="0" fontId="26" fillId="0" borderId="61" xfId="39" applyFont="1" applyFill="1" applyBorder="1" applyAlignment="1" applyProtection="1">
      <alignment horizontal="center"/>
      <protection locked="0"/>
    </xf>
    <xf numFmtId="0" fontId="26" fillId="0" borderId="78" xfId="40" applyFont="1" applyFill="1" applyBorder="1" applyProtection="1">
      <protection locked="0"/>
    </xf>
    <xf numFmtId="0" fontId="26" fillId="0" borderId="80" xfId="40" applyFont="1" applyFill="1" applyBorder="1" applyProtection="1">
      <protection locked="0"/>
    </xf>
    <xf numFmtId="0" fontId="26" fillId="0" borderId="79" xfId="46" applyFont="1" applyFill="1" applyBorder="1" applyAlignment="1" applyProtection="1">
      <alignment horizontal="center" vertical="center"/>
      <protection locked="0"/>
    </xf>
    <xf numFmtId="1" fontId="26" fillId="35" borderId="19" xfId="40" applyNumberFormat="1" applyFont="1" applyFill="1" applyBorder="1" applyAlignment="1">
      <alignment horizontal="center"/>
    </xf>
    <xf numFmtId="0" fontId="26" fillId="33" borderId="75" xfId="40" applyFont="1" applyFill="1" applyBorder="1" applyAlignment="1">
      <alignment horizontal="center"/>
    </xf>
    <xf numFmtId="1" fontId="26" fillId="0" borderId="19" xfId="40" applyNumberFormat="1" applyFont="1" applyFill="1" applyBorder="1" applyAlignment="1">
      <alignment horizontal="center"/>
    </xf>
    <xf numFmtId="0" fontId="26" fillId="0" borderId="17" xfId="39" applyFont="1" applyFill="1" applyBorder="1" applyAlignment="1" applyProtection="1">
      <alignment horizontal="center"/>
      <protection locked="0"/>
    </xf>
    <xf numFmtId="0" fontId="26" fillId="0" borderId="51" xfId="39" applyFont="1" applyFill="1" applyBorder="1" applyAlignment="1" applyProtection="1">
      <alignment horizontal="center"/>
      <protection locked="0"/>
    </xf>
    <xf numFmtId="0" fontId="26" fillId="0" borderId="20" xfId="39" applyFont="1" applyFill="1" applyBorder="1" applyAlignment="1" applyProtection="1">
      <alignment horizontal="center"/>
      <protection locked="0"/>
    </xf>
    <xf numFmtId="0" fontId="26" fillId="0" borderId="19" xfId="39" applyFont="1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28" fillId="0" borderId="17" xfId="39" applyFont="1" applyFill="1" applyBorder="1" applyAlignment="1" applyProtection="1">
      <alignment horizontal="center"/>
      <protection locked="0"/>
    </xf>
    <xf numFmtId="0" fontId="26" fillId="0" borderId="168" xfId="0" applyFont="1" applyFill="1" applyBorder="1" applyAlignment="1">
      <alignment horizontal="left" vertical="center" wrapText="1" shrinkToFit="1"/>
    </xf>
    <xf numFmtId="0" fontId="26" fillId="25" borderId="76" xfId="40" applyFont="1" applyFill="1" applyBorder="1" applyAlignment="1" applyProtection="1">
      <alignment horizontal="center"/>
      <protection locked="0"/>
    </xf>
    <xf numFmtId="0" fontId="26" fillId="25" borderId="167" xfId="40" applyFont="1" applyFill="1" applyBorder="1" applyAlignment="1" applyProtection="1">
      <alignment horizontal="center"/>
      <protection locked="0"/>
    </xf>
    <xf numFmtId="0" fontId="28" fillId="0" borderId="78" xfId="40" applyFont="1" applyFill="1" applyBorder="1" applyProtection="1">
      <protection locked="0"/>
    </xf>
    <xf numFmtId="0" fontId="54" fillId="0" borderId="0" xfId="0" applyFont="1" applyFill="1"/>
    <xf numFmtId="0" fontId="39" fillId="0" borderId="77" xfId="40" applyFont="1" applyFill="1" applyBorder="1"/>
    <xf numFmtId="0" fontId="54" fillId="0" borderId="77" xfId="40" applyFont="1" applyFill="1" applyBorder="1"/>
    <xf numFmtId="0" fontId="26" fillId="0" borderId="77" xfId="40" applyFont="1" applyFill="1" applyBorder="1"/>
    <xf numFmtId="0" fontId="52" fillId="0" borderId="0" xfId="0" applyFont="1" applyFill="1" applyAlignment="1">
      <alignment vertical="center" wrapText="1"/>
    </xf>
    <xf numFmtId="0" fontId="35" fillId="0" borderId="77" xfId="40" applyFont="1" applyFill="1" applyBorder="1" applyAlignment="1">
      <alignment horizontal="left"/>
    </xf>
    <xf numFmtId="0" fontId="35" fillId="0" borderId="0" xfId="0" applyFont="1" applyFill="1" applyAlignment="1">
      <alignment vertical="center" wrapText="1"/>
    </xf>
    <xf numFmtId="0" fontId="56" fillId="0" borderId="0" xfId="0" applyFont="1" applyFill="1" applyAlignment="1">
      <alignment vertical="center"/>
    </xf>
    <xf numFmtId="0" fontId="35" fillId="0" borderId="77" xfId="39" applyFont="1" applyFill="1" applyBorder="1" applyAlignment="1" applyProtection="1">
      <alignment horizontal="left"/>
      <protection locked="0"/>
    </xf>
    <xf numFmtId="0" fontId="35" fillId="32" borderId="77" xfId="40" applyFont="1" applyFill="1" applyBorder="1" applyAlignment="1">
      <alignment horizontal="left"/>
    </xf>
    <xf numFmtId="0" fontId="26" fillId="31" borderId="17" xfId="39" applyFont="1" applyFill="1" applyBorder="1" applyAlignment="1" applyProtection="1">
      <alignment horizontal="center"/>
      <protection locked="0"/>
    </xf>
    <xf numFmtId="1" fontId="26" fillId="36" borderId="19" xfId="40" applyNumberFormat="1" applyFont="1" applyFill="1" applyBorder="1" applyAlignment="1">
      <alignment horizontal="center"/>
    </xf>
    <xf numFmtId="0" fontId="26" fillId="31" borderId="20" xfId="39" applyFont="1" applyFill="1" applyBorder="1" applyAlignment="1" applyProtection="1">
      <alignment horizontal="center"/>
      <protection locked="0"/>
    </xf>
    <xf numFmtId="0" fontId="26" fillId="31" borderId="51" xfId="39" applyFont="1" applyFill="1" applyBorder="1" applyAlignment="1" applyProtection="1">
      <alignment horizontal="center"/>
      <protection locked="0"/>
    </xf>
    <xf numFmtId="1" fontId="26" fillId="33" borderId="19" xfId="40" applyNumberFormat="1" applyFont="1" applyFill="1" applyBorder="1" applyAlignment="1">
      <alignment horizontal="center"/>
    </xf>
    <xf numFmtId="1" fontId="26" fillId="33" borderId="16" xfId="40" applyNumberFormat="1" applyFont="1" applyFill="1" applyBorder="1" applyAlignment="1">
      <alignment horizontal="center"/>
    </xf>
    <xf numFmtId="1" fontId="26" fillId="33" borderId="17" xfId="40" applyNumberFormat="1" applyFont="1" applyFill="1" applyBorder="1" applyAlignment="1">
      <alignment horizontal="center"/>
    </xf>
    <xf numFmtId="1" fontId="26" fillId="33" borderId="21" xfId="40" applyNumberFormat="1" applyFont="1" applyFill="1" applyBorder="1" applyAlignment="1">
      <alignment horizontal="center" vertical="center" shrinkToFit="1"/>
    </xf>
    <xf numFmtId="1" fontId="26" fillId="35" borderId="16" xfId="40" applyNumberFormat="1" applyFont="1" applyFill="1" applyBorder="1" applyAlignment="1">
      <alignment horizontal="center"/>
    </xf>
    <xf numFmtId="1" fontId="26" fillId="35" borderId="17" xfId="40" applyNumberFormat="1" applyFont="1" applyFill="1" applyBorder="1" applyAlignment="1">
      <alignment horizontal="center"/>
    </xf>
    <xf numFmtId="1" fontId="26" fillId="35" borderId="21" xfId="40" applyNumberFormat="1" applyFont="1" applyFill="1" applyBorder="1" applyAlignment="1">
      <alignment horizontal="center" vertical="center" shrinkToFit="1"/>
    </xf>
    <xf numFmtId="0" fontId="55" fillId="0" borderId="17" xfId="39" applyFont="1" applyBorder="1" applyAlignment="1" applyProtection="1">
      <alignment horizontal="center"/>
      <protection locked="0"/>
    </xf>
    <xf numFmtId="1" fontId="55" fillId="4" borderId="19" xfId="40" applyNumberFormat="1" applyFont="1" applyFill="1" applyBorder="1" applyAlignment="1">
      <alignment horizontal="center"/>
    </xf>
    <xf numFmtId="0" fontId="55" fillId="0" borderId="51" xfId="39" applyFont="1" applyBorder="1" applyAlignment="1" applyProtection="1">
      <alignment horizontal="center"/>
      <protection locked="0"/>
    </xf>
    <xf numFmtId="0" fontId="55" fillId="0" borderId="20" xfId="39" applyFont="1" applyBorder="1" applyAlignment="1" applyProtection="1">
      <alignment horizontal="center"/>
      <protection locked="0"/>
    </xf>
    <xf numFmtId="1" fontId="55" fillId="33" borderId="19" xfId="40" applyNumberFormat="1" applyFont="1" applyFill="1" applyBorder="1" applyAlignment="1">
      <alignment horizontal="center"/>
    </xf>
    <xf numFmtId="0" fontId="55" fillId="0" borderId="61" xfId="39" applyFont="1" applyBorder="1" applyAlignment="1" applyProtection="1">
      <alignment horizontal="center"/>
      <protection locked="0"/>
    </xf>
    <xf numFmtId="0" fontId="55" fillId="0" borderId="19" xfId="39" applyFont="1" applyBorder="1" applyAlignment="1" applyProtection="1">
      <alignment horizontal="center"/>
      <protection locked="0"/>
    </xf>
    <xf numFmtId="0" fontId="55" fillId="0" borderId="18" xfId="39" applyFont="1" applyBorder="1" applyAlignment="1" applyProtection="1">
      <alignment horizontal="center"/>
      <protection locked="0"/>
    </xf>
    <xf numFmtId="0" fontId="21" fillId="32" borderId="77" xfId="40" applyFont="1" applyFill="1" applyBorder="1" applyAlignment="1">
      <alignment horizontal="center"/>
    </xf>
    <xf numFmtId="0" fontId="40" fillId="32" borderId="0" xfId="46" applyFont="1" applyFill="1"/>
    <xf numFmtId="0" fontId="40" fillId="0" borderId="0" xfId="46" applyFont="1"/>
    <xf numFmtId="0" fontId="28" fillId="0" borderId="167" xfId="0" applyFont="1" applyFill="1" applyBorder="1" applyAlignment="1">
      <alignment wrapText="1" shrinkToFit="1"/>
    </xf>
    <xf numFmtId="0" fontId="21" fillId="0" borderId="77" xfId="40" applyFont="1" applyBorder="1"/>
    <xf numFmtId="0" fontId="21" fillId="0" borderId="0" xfId="40" applyFont="1"/>
    <xf numFmtId="0" fontId="21" fillId="0" borderId="77" xfId="40" applyFont="1" applyFill="1" applyBorder="1"/>
    <xf numFmtId="0" fontId="29" fillId="32" borderId="167" xfId="40" applyFont="1" applyFill="1" applyBorder="1" applyAlignment="1" applyProtection="1">
      <alignment vertical="center" wrapText="1"/>
      <protection locked="0"/>
    </xf>
    <xf numFmtId="1" fontId="26" fillId="32" borderId="19" xfId="40" applyNumberFormat="1" applyFont="1" applyFill="1" applyBorder="1" applyAlignment="1">
      <alignment horizontal="center"/>
    </xf>
    <xf numFmtId="0" fontId="29" fillId="32" borderId="78" xfId="40" applyFont="1" applyFill="1" applyBorder="1" applyAlignment="1" applyProtection="1">
      <alignment vertical="center"/>
      <protection locked="0"/>
    </xf>
    <xf numFmtId="0" fontId="21" fillId="32" borderId="77" xfId="40" applyFont="1" applyFill="1" applyBorder="1"/>
    <xf numFmtId="1" fontId="26" fillId="4" borderId="19" xfId="40" applyNumberFormat="1" applyFont="1" applyFill="1" applyBorder="1" applyAlignment="1">
      <alignment horizontal="center"/>
    </xf>
    <xf numFmtId="1" fontId="26" fillId="4" borderId="16" xfId="40" applyNumberFormat="1" applyFont="1" applyFill="1" applyBorder="1" applyAlignment="1">
      <alignment horizontal="center"/>
    </xf>
    <xf numFmtId="1" fontId="26" fillId="4" borderId="17" xfId="40" applyNumberFormat="1" applyFont="1" applyFill="1" applyBorder="1" applyAlignment="1">
      <alignment horizontal="center"/>
    </xf>
    <xf numFmtId="1" fontId="26" fillId="4" borderId="21" xfId="40" applyNumberFormat="1" applyFont="1" applyFill="1" applyBorder="1" applyAlignment="1">
      <alignment horizontal="center" vertical="center" shrinkToFit="1"/>
    </xf>
    <xf numFmtId="0" fontId="26" fillId="0" borderId="74" xfId="40" applyFont="1" applyBorder="1" applyAlignment="1" applyProtection="1">
      <alignment horizontal="center" vertical="center"/>
      <protection locked="0"/>
    </xf>
    <xf numFmtId="0" fontId="26" fillId="25" borderId="75" xfId="40" applyFont="1" applyFill="1" applyBorder="1" applyAlignment="1">
      <alignment horizontal="center"/>
    </xf>
    <xf numFmtId="0" fontId="26" fillId="0" borderId="17" xfId="39" applyFont="1" applyBorder="1" applyAlignment="1" applyProtection="1">
      <alignment horizontal="center"/>
      <protection locked="0"/>
    </xf>
    <xf numFmtId="0" fontId="26" fillId="0" borderId="20" xfId="39" applyFont="1" applyBorder="1" applyAlignment="1" applyProtection="1">
      <alignment horizontal="center"/>
      <protection locked="0"/>
    </xf>
    <xf numFmtId="0" fontId="26" fillId="0" borderId="19" xfId="39" applyFont="1" applyBorder="1" applyAlignment="1" applyProtection="1">
      <alignment horizontal="center"/>
      <protection locked="0"/>
    </xf>
    <xf numFmtId="0" fontId="26" fillId="0" borderId="51" xfId="39" applyFont="1" applyBorder="1" applyAlignment="1" applyProtection="1">
      <alignment horizontal="center"/>
      <protection locked="0"/>
    </xf>
    <xf numFmtId="0" fontId="26" fillId="0" borderId="61" xfId="39" applyFont="1" applyBorder="1" applyAlignment="1" applyProtection="1">
      <alignment horizontal="center"/>
      <protection locked="0"/>
    </xf>
    <xf numFmtId="0" fontId="26" fillId="0" borderId="18" xfId="39" applyFont="1" applyBorder="1" applyAlignment="1" applyProtection="1">
      <alignment horizontal="center"/>
      <protection locked="0"/>
    </xf>
    <xf numFmtId="0" fontId="40" fillId="0" borderId="0" xfId="46"/>
    <xf numFmtId="0" fontId="21" fillId="0" borderId="77" xfId="40" applyBorder="1"/>
    <xf numFmtId="0" fontId="28" fillId="0" borderId="78" xfId="40" applyFont="1" applyBorder="1" applyProtection="1">
      <protection locked="0"/>
    </xf>
    <xf numFmtId="0" fontId="21" fillId="0" borderId="77" xfId="40" applyBorder="1" applyAlignment="1">
      <alignment horizontal="center"/>
    </xf>
    <xf numFmtId="0" fontId="38" fillId="0" borderId="61" xfId="39" applyFont="1" applyBorder="1" applyAlignment="1" applyProtection="1">
      <alignment horizontal="center"/>
      <protection locked="0"/>
    </xf>
    <xf numFmtId="0" fontId="21" fillId="32" borderId="77" xfId="40" applyFill="1" applyBorder="1"/>
    <xf numFmtId="0" fontId="29" fillId="32" borderId="78" xfId="40" applyFont="1" applyFill="1" applyBorder="1" applyAlignment="1" applyProtection="1">
      <alignment vertical="center" wrapText="1"/>
      <protection locked="0"/>
    </xf>
    <xf numFmtId="0" fontId="26" fillId="32" borderId="17" xfId="39" applyFont="1" applyFill="1" applyBorder="1" applyAlignment="1" applyProtection="1">
      <alignment horizontal="center"/>
      <protection locked="0"/>
    </xf>
    <xf numFmtId="1" fontId="26" fillId="34" borderId="19" xfId="40" applyNumberFormat="1" applyFont="1" applyFill="1" applyBorder="1" applyAlignment="1">
      <alignment horizontal="center"/>
    </xf>
    <xf numFmtId="0" fontId="26" fillId="32" borderId="51" xfId="39" applyFont="1" applyFill="1" applyBorder="1" applyAlignment="1" applyProtection="1">
      <alignment horizontal="center"/>
      <protection locked="0"/>
    </xf>
    <xf numFmtId="0" fontId="26" fillId="32" borderId="61" xfId="39" applyFont="1" applyFill="1" applyBorder="1" applyAlignment="1" applyProtection="1">
      <alignment horizontal="center"/>
      <protection locked="0"/>
    </xf>
    <xf numFmtId="0" fontId="26" fillId="32" borderId="75" xfId="40" applyFont="1" applyFill="1" applyBorder="1" applyAlignment="1">
      <alignment horizontal="center"/>
    </xf>
    <xf numFmtId="0" fontId="26" fillId="32" borderId="20" xfId="39" applyFont="1" applyFill="1" applyBorder="1" applyAlignment="1" applyProtection="1">
      <alignment horizontal="center"/>
      <protection locked="0"/>
    </xf>
    <xf numFmtId="0" fontId="26" fillId="32" borderId="19" xfId="39" applyFont="1" applyFill="1" applyBorder="1" applyAlignment="1" applyProtection="1">
      <alignment horizontal="center"/>
      <protection locked="0"/>
    </xf>
    <xf numFmtId="0" fontId="26" fillId="32" borderId="18" xfId="39" applyFont="1" applyFill="1" applyBorder="1" applyAlignment="1" applyProtection="1">
      <alignment horizontal="center"/>
      <protection locked="0"/>
    </xf>
    <xf numFmtId="1" fontId="26" fillId="34" borderId="16" xfId="40" applyNumberFormat="1" applyFont="1" applyFill="1" applyBorder="1" applyAlignment="1">
      <alignment horizontal="center"/>
    </xf>
    <xf numFmtId="1" fontId="26" fillId="34" borderId="17" xfId="40" applyNumberFormat="1" applyFont="1" applyFill="1" applyBorder="1" applyAlignment="1">
      <alignment horizontal="center"/>
    </xf>
    <xf numFmtId="1" fontId="26" fillId="34" borderId="21" xfId="40" applyNumberFormat="1" applyFont="1" applyFill="1" applyBorder="1" applyAlignment="1">
      <alignment horizontal="center" vertical="center" shrinkToFit="1"/>
    </xf>
    <xf numFmtId="0" fontId="21" fillId="32" borderId="77" xfId="40" applyFill="1" applyBorder="1" applyAlignment="1">
      <alignment horizontal="center"/>
    </xf>
    <xf numFmtId="1" fontId="26" fillId="34" borderId="16" xfId="40" applyNumberFormat="1" applyFont="1" applyFill="1" applyBorder="1" applyAlignment="1">
      <alignment horizontal="center" vertical="center"/>
    </xf>
    <xf numFmtId="1" fontId="26" fillId="34" borderId="17" xfId="40" applyNumberFormat="1" applyFont="1" applyFill="1" applyBorder="1" applyAlignment="1">
      <alignment horizontal="center" vertical="center"/>
    </xf>
    <xf numFmtId="0" fontId="21" fillId="37" borderId="0" xfId="40" applyFill="1"/>
    <xf numFmtId="0" fontId="26" fillId="0" borderId="78" xfId="46" applyFont="1" applyFill="1" applyBorder="1" applyProtection="1">
      <protection locked="0"/>
    </xf>
    <xf numFmtId="0" fontId="35" fillId="0" borderId="0" xfId="0" applyFont="1" applyFill="1" applyAlignment="1">
      <alignment vertical="center"/>
    </xf>
    <xf numFmtId="0" fontId="26" fillId="0" borderId="17" xfId="39" applyFont="1" applyFill="1" applyBorder="1" applyAlignment="1" applyProtection="1">
      <alignment horizontal="left"/>
      <protection locked="0"/>
    </xf>
    <xf numFmtId="0" fontId="26" fillId="32" borderId="0" xfId="0" applyFont="1" applyFill="1"/>
    <xf numFmtId="0" fontId="26" fillId="25" borderId="75" xfId="40" applyFont="1" applyFill="1" applyBorder="1" applyAlignment="1">
      <alignment horizontal="center"/>
    </xf>
    <xf numFmtId="1" fontId="26" fillId="4" borderId="19" xfId="40" applyNumberFormat="1" applyFont="1" applyFill="1" applyBorder="1" applyAlignment="1">
      <alignment horizontal="center"/>
    </xf>
    <xf numFmtId="0" fontId="26" fillId="0" borderId="51" xfId="39" applyFont="1" applyBorder="1" applyAlignment="1" applyProtection="1">
      <alignment horizontal="center"/>
      <protection locked="0"/>
    </xf>
    <xf numFmtId="1" fontId="26" fillId="4" borderId="19" xfId="40" applyNumberFormat="1" applyFont="1" applyFill="1" applyBorder="1" applyAlignment="1">
      <alignment horizontal="center"/>
    </xf>
    <xf numFmtId="1" fontId="26" fillId="4" borderId="16" xfId="40" applyNumberFormat="1" applyFont="1" applyFill="1" applyBorder="1" applyAlignment="1">
      <alignment horizontal="center"/>
    </xf>
    <xf numFmtId="1" fontId="26" fillId="4" borderId="17" xfId="40" applyNumberFormat="1" applyFont="1" applyFill="1" applyBorder="1" applyAlignment="1">
      <alignment horizontal="center"/>
    </xf>
    <xf numFmtId="1" fontId="26" fillId="4" borderId="21" xfId="40" applyNumberFormat="1" applyFont="1" applyFill="1" applyBorder="1" applyAlignment="1">
      <alignment horizontal="center" vertical="center" shrinkToFit="1"/>
    </xf>
    <xf numFmtId="0" fontId="26" fillId="0" borderId="51" xfId="39" applyFont="1" applyBorder="1" applyAlignment="1" applyProtection="1">
      <alignment horizontal="center"/>
      <protection locked="0"/>
    </xf>
    <xf numFmtId="0" fontId="26" fillId="0" borderId="61" xfId="39" applyFont="1" applyBorder="1" applyAlignment="1" applyProtection="1">
      <alignment horizontal="center"/>
      <protection locked="0"/>
    </xf>
    <xf numFmtId="0" fontId="26" fillId="0" borderId="61" xfId="39" applyFont="1" applyBorder="1" applyAlignment="1" applyProtection="1">
      <alignment horizontal="center"/>
      <protection locked="0"/>
    </xf>
    <xf numFmtId="0" fontId="26" fillId="0" borderId="18" xfId="39" applyFont="1" applyBorder="1" applyAlignment="1" applyProtection="1">
      <alignment horizontal="center"/>
      <protection locked="0"/>
    </xf>
    <xf numFmtId="1" fontId="26" fillId="4" borderId="19" xfId="40" applyNumberFormat="1" applyFont="1" applyFill="1" applyBorder="1" applyAlignment="1">
      <alignment horizontal="center"/>
    </xf>
    <xf numFmtId="0" fontId="26" fillId="0" borderId="17" xfId="39" applyFont="1" applyBorder="1" applyAlignment="1" applyProtection="1">
      <alignment horizontal="center"/>
      <protection locked="0"/>
    </xf>
    <xf numFmtId="0" fontId="26" fillId="32" borderId="17" xfId="39" applyFont="1" applyFill="1" applyBorder="1" applyAlignment="1" applyProtection="1">
      <alignment horizontal="center"/>
      <protection locked="0"/>
    </xf>
    <xf numFmtId="0" fontId="21" fillId="0" borderId="77" xfId="40" applyFill="1" applyBorder="1"/>
    <xf numFmtId="0" fontId="35" fillId="31" borderId="77" xfId="40" applyFont="1" applyFill="1" applyBorder="1" applyAlignment="1">
      <alignment horizontal="left"/>
    </xf>
    <xf numFmtId="0" fontId="21" fillId="0" borderId="0" xfId="40"/>
    <xf numFmtId="1" fontId="26" fillId="4" borderId="19" xfId="40" applyNumberFormat="1" applyFont="1" applyFill="1" applyBorder="1" applyAlignment="1">
      <alignment horizontal="center"/>
    </xf>
    <xf numFmtId="0" fontId="26" fillId="0" borderId="17" xfId="39" applyFont="1" applyBorder="1" applyAlignment="1" applyProtection="1">
      <alignment horizontal="center"/>
      <protection locked="0"/>
    </xf>
    <xf numFmtId="0" fontId="26" fillId="0" borderId="20" xfId="39" applyFont="1" applyBorder="1" applyAlignment="1" applyProtection="1">
      <alignment horizontal="center"/>
      <protection locked="0"/>
    </xf>
    <xf numFmtId="0" fontId="26" fillId="0" borderId="19" xfId="39" applyFont="1" applyBorder="1" applyAlignment="1" applyProtection="1">
      <alignment horizontal="center"/>
      <protection locked="0"/>
    </xf>
    <xf numFmtId="0" fontId="26" fillId="0" borderId="51" xfId="39" applyFont="1" applyBorder="1" applyAlignment="1" applyProtection="1">
      <alignment horizontal="center"/>
      <protection locked="0"/>
    </xf>
    <xf numFmtId="0" fontId="26" fillId="0" borderId="61" xfId="39" applyFont="1" applyBorder="1" applyAlignment="1" applyProtection="1">
      <alignment horizontal="center"/>
      <protection locked="0"/>
    </xf>
    <xf numFmtId="0" fontId="26" fillId="0" borderId="18" xfId="39" applyFont="1" applyBorder="1" applyAlignment="1" applyProtection="1">
      <alignment horizontal="center"/>
      <protection locked="0"/>
    </xf>
    <xf numFmtId="0" fontId="35" fillId="25" borderId="77" xfId="40" applyFont="1" applyFill="1" applyBorder="1" applyAlignment="1">
      <alignment horizontal="center"/>
    </xf>
    <xf numFmtId="0" fontId="35" fillId="25" borderId="77" xfId="46" applyFont="1" applyFill="1" applyBorder="1" applyAlignment="1">
      <alignment horizontal="center"/>
    </xf>
    <xf numFmtId="0" fontId="26" fillId="0" borderId="160" xfId="39" applyFont="1" applyBorder="1" applyAlignment="1" applyProtection="1">
      <alignment horizontal="center"/>
      <protection locked="0"/>
    </xf>
    <xf numFmtId="0" fontId="21" fillId="0" borderId="77" xfId="40" applyBorder="1" applyAlignment="1">
      <alignment horizontal="center"/>
    </xf>
    <xf numFmtId="0" fontId="26" fillId="32" borderId="20" xfId="39" applyFont="1" applyFill="1" applyBorder="1" applyAlignment="1" applyProtection="1">
      <alignment horizontal="center"/>
      <protection locked="0"/>
    </xf>
    <xf numFmtId="164" fontId="28" fillId="4" borderId="22" xfId="26" applyFont="1" applyFill="1" applyBorder="1" applyAlignment="1" applyProtection="1">
      <alignment horizontal="center" vertical="center"/>
    </xf>
    <xf numFmtId="164" fontId="28" fillId="4" borderId="158" xfId="26" applyFont="1" applyFill="1" applyBorder="1" applyAlignment="1" applyProtection="1">
      <alignment horizontal="center" vertical="center"/>
    </xf>
    <xf numFmtId="1" fontId="28" fillId="4" borderId="52" xfId="40" applyNumberFormat="1" applyFont="1" applyFill="1" applyBorder="1" applyAlignment="1">
      <alignment horizontal="left" vertical="center" shrinkToFit="1"/>
    </xf>
    <xf numFmtId="1" fontId="28" fillId="4" borderId="51" xfId="40" applyNumberFormat="1" applyFont="1" applyFill="1" applyBorder="1" applyAlignment="1">
      <alignment horizontal="left" vertical="center" shrinkToFit="1"/>
    </xf>
    <xf numFmtId="1" fontId="28" fillId="4" borderId="17" xfId="40" applyNumberFormat="1" applyFont="1" applyFill="1" applyBorder="1" applyAlignment="1">
      <alignment horizontal="left" vertical="center" shrinkToFit="1"/>
    </xf>
    <xf numFmtId="0" fontId="35" fillId="31" borderId="77" xfId="40" applyFont="1" applyFill="1" applyBorder="1" applyAlignment="1">
      <alignment horizontal="left"/>
    </xf>
    <xf numFmtId="9" fontId="28" fillId="4" borderId="22" xfId="45" applyFont="1" applyFill="1" applyBorder="1" applyAlignment="1" applyProtection="1">
      <alignment horizontal="center" vertical="center"/>
    </xf>
    <xf numFmtId="9" fontId="28" fillId="4" borderId="158" xfId="45" applyFont="1" applyFill="1" applyBorder="1" applyAlignment="1" applyProtection="1">
      <alignment horizontal="center" vertical="center"/>
    </xf>
    <xf numFmtId="1" fontId="38" fillId="4" borderId="52" xfId="40" applyNumberFormat="1" applyFont="1" applyFill="1" applyBorder="1" applyAlignment="1">
      <alignment horizontal="left" vertical="center"/>
    </xf>
    <xf numFmtId="1" fontId="38" fillId="4" borderId="51" xfId="40" applyNumberFormat="1" applyFont="1" applyFill="1" applyBorder="1" applyAlignment="1">
      <alignment horizontal="left" vertical="center"/>
    </xf>
    <xf numFmtId="1" fontId="38" fillId="4" borderId="17" xfId="40" applyNumberFormat="1" applyFont="1" applyFill="1" applyBorder="1" applyAlignment="1">
      <alignment horizontal="left" vertical="center"/>
    </xf>
    <xf numFmtId="0" fontId="28" fillId="0" borderId="76" xfId="46" applyFont="1" applyBorder="1" applyProtection="1">
      <protection locked="0"/>
    </xf>
    <xf numFmtId="164" fontId="28" fillId="4" borderId="22" xfId="26" applyFont="1" applyFill="1" applyBorder="1" applyAlignment="1" applyProtection="1">
      <alignment horizontal="center" vertical="center"/>
    </xf>
    <xf numFmtId="164" fontId="28" fillId="4" borderId="158" xfId="26" applyFont="1" applyFill="1" applyBorder="1" applyAlignment="1" applyProtection="1">
      <alignment horizontal="center" vertical="center"/>
    </xf>
    <xf numFmtId="1" fontId="28" fillId="4" borderId="52" xfId="40" applyNumberFormat="1" applyFont="1" applyFill="1" applyBorder="1" applyAlignment="1">
      <alignment horizontal="center" vertical="center" shrinkToFit="1"/>
    </xf>
    <xf numFmtId="1" fontId="28" fillId="4" borderId="51" xfId="40" applyNumberFormat="1" applyFont="1" applyFill="1" applyBorder="1" applyAlignment="1">
      <alignment horizontal="center" vertical="center" shrinkToFit="1"/>
    </xf>
    <xf numFmtId="1" fontId="28" fillId="4" borderId="17" xfId="40" applyNumberFormat="1" applyFont="1" applyFill="1" applyBorder="1" applyAlignment="1">
      <alignment horizontal="center" vertical="center" shrinkToFit="1"/>
    </xf>
    <xf numFmtId="164" fontId="28" fillId="4" borderId="22" xfId="26" applyFont="1" applyFill="1" applyBorder="1" applyAlignment="1" applyProtection="1">
      <alignment horizontal="center" vertical="center"/>
    </xf>
    <xf numFmtId="164" fontId="28" fillId="4" borderId="158" xfId="26" applyFont="1" applyFill="1" applyBorder="1" applyAlignment="1" applyProtection="1">
      <alignment horizontal="center" vertical="center"/>
    </xf>
    <xf numFmtId="1" fontId="28" fillId="4" borderId="52" xfId="40" applyNumberFormat="1" applyFont="1" applyFill="1" applyBorder="1" applyAlignment="1">
      <alignment horizontal="left" vertical="center" shrinkToFit="1"/>
    </xf>
    <xf numFmtId="1" fontId="28" fillId="4" borderId="51" xfId="40" applyNumberFormat="1" applyFont="1" applyFill="1" applyBorder="1" applyAlignment="1">
      <alignment horizontal="left" vertical="center" shrinkToFit="1"/>
    </xf>
    <xf numFmtId="1" fontId="28" fillId="4" borderId="17" xfId="40" applyNumberFormat="1" applyFont="1" applyFill="1" applyBorder="1" applyAlignment="1">
      <alignment horizontal="left" vertical="center" shrinkToFit="1"/>
    </xf>
    <xf numFmtId="0" fontId="21" fillId="0" borderId="75" xfId="40" applyBorder="1" applyAlignment="1">
      <alignment horizontal="left"/>
    </xf>
    <xf numFmtId="0" fontId="54" fillId="32" borderId="77" xfId="40" applyFont="1" applyFill="1" applyBorder="1"/>
    <xf numFmtId="0" fontId="26" fillId="32" borderId="78" xfId="40" applyFont="1" applyFill="1" applyBorder="1" applyProtection="1">
      <protection locked="0"/>
    </xf>
    <xf numFmtId="0" fontId="52" fillId="32" borderId="78" xfId="0" applyFont="1" applyFill="1" applyBorder="1" applyAlignment="1">
      <alignment vertical="center"/>
    </xf>
    <xf numFmtId="0" fontId="26" fillId="32" borderId="80" xfId="40" applyFont="1" applyFill="1" applyBorder="1" applyProtection="1">
      <protection locked="0"/>
    </xf>
    <xf numFmtId="0" fontId="26" fillId="32" borderId="78" xfId="46" applyFont="1" applyFill="1" applyBorder="1" applyProtection="1">
      <protection locked="0"/>
    </xf>
    <xf numFmtId="0" fontId="26" fillId="32" borderId="139" xfId="0" applyFont="1" applyFill="1" applyBorder="1" applyAlignment="1">
      <alignment horizontal="left" vertical="center"/>
    </xf>
    <xf numFmtId="0" fontId="28" fillId="32" borderId="76" xfId="46" applyFont="1" applyFill="1" applyBorder="1" applyProtection="1">
      <protection locked="0"/>
    </xf>
    <xf numFmtId="0" fontId="26" fillId="31" borderId="74" xfId="40" applyFont="1" applyFill="1" applyBorder="1" applyAlignment="1" applyProtection="1">
      <alignment horizontal="center" vertical="center"/>
      <protection locked="0"/>
    </xf>
    <xf numFmtId="0" fontId="26" fillId="31" borderId="74" xfId="0" applyFont="1" applyFill="1" applyBorder="1" applyAlignment="1">
      <alignment horizontal="center" vertical="center"/>
    </xf>
    <xf numFmtId="0" fontId="26" fillId="31" borderId="77" xfId="40" applyFont="1" applyFill="1" applyBorder="1" applyAlignment="1" applyProtection="1">
      <alignment horizontal="center" vertical="center"/>
      <protection locked="0"/>
    </xf>
    <xf numFmtId="0" fontId="26" fillId="31" borderId="77" xfId="46" applyFont="1" applyFill="1" applyBorder="1" applyAlignment="1" applyProtection="1">
      <alignment horizontal="center" vertical="center"/>
      <protection locked="0"/>
    </xf>
    <xf numFmtId="0" fontId="26" fillId="31" borderId="75" xfId="40" applyFont="1" applyFill="1" applyBorder="1" applyAlignment="1" applyProtection="1">
      <alignment horizontal="center" vertical="center"/>
      <protection locked="0"/>
    </xf>
    <xf numFmtId="0" fontId="54" fillId="31" borderId="0" xfId="0" applyFont="1" applyFill="1"/>
    <xf numFmtId="0" fontId="26" fillId="31" borderId="166" xfId="0" applyFont="1" applyFill="1" applyBorder="1" applyAlignment="1">
      <alignment horizontal="center"/>
    </xf>
    <xf numFmtId="0" fontId="26" fillId="31" borderId="74" xfId="0" applyFont="1" applyFill="1" applyBorder="1" applyAlignment="1">
      <alignment horizontal="center"/>
    </xf>
    <xf numFmtId="0" fontId="26" fillId="31" borderId="79" xfId="40" applyFont="1" applyFill="1" applyBorder="1" applyAlignment="1" applyProtection="1">
      <alignment horizontal="center" vertical="center"/>
      <protection locked="0"/>
    </xf>
    <xf numFmtId="0" fontId="26" fillId="31" borderId="74" xfId="40" applyFont="1" applyFill="1" applyBorder="1" applyAlignment="1" applyProtection="1">
      <alignment horizontal="center"/>
      <protection locked="0"/>
    </xf>
    <xf numFmtId="0" fontId="26" fillId="31" borderId="76" xfId="0" applyFont="1" applyFill="1" applyBorder="1" applyAlignment="1">
      <alignment horizontal="center" wrapText="1"/>
    </xf>
    <xf numFmtId="0" fontId="26" fillId="31" borderId="0" xfId="0" applyFont="1" applyFill="1" applyAlignment="1">
      <alignment horizontal="center"/>
    </xf>
    <xf numFmtId="0" fontId="26" fillId="31" borderId="79" xfId="46" applyFont="1" applyFill="1" applyBorder="1" applyAlignment="1" applyProtection="1">
      <alignment horizontal="center" vertical="center"/>
      <protection locked="0"/>
    </xf>
    <xf numFmtId="1" fontId="28" fillId="4" borderId="52" xfId="40" applyNumberFormat="1" applyFont="1" applyFill="1" applyBorder="1" applyAlignment="1">
      <alignment horizontal="center" vertical="center" shrinkToFit="1"/>
    </xf>
    <xf numFmtId="1" fontId="28" fillId="4" borderId="51" xfId="40" applyNumberFormat="1" applyFont="1" applyFill="1" applyBorder="1" applyAlignment="1">
      <alignment horizontal="center" vertical="center" shrinkToFit="1"/>
    </xf>
    <xf numFmtId="1" fontId="28" fillId="4" borderId="17" xfId="40" applyNumberFormat="1" applyFont="1" applyFill="1" applyBorder="1" applyAlignment="1">
      <alignment horizontal="center" vertical="center" shrinkToFit="1"/>
    </xf>
    <xf numFmtId="164" fontId="28" fillId="4" borderId="22" xfId="26" applyFont="1" applyFill="1" applyBorder="1" applyAlignment="1" applyProtection="1">
      <alignment horizontal="center" vertical="center"/>
    </xf>
    <xf numFmtId="164" fontId="28" fillId="4" borderId="158" xfId="26" applyFont="1" applyFill="1" applyBorder="1" applyAlignment="1" applyProtection="1">
      <alignment horizontal="center" vertical="center"/>
    </xf>
    <xf numFmtId="0" fontId="28" fillId="4" borderId="20" xfId="40" applyFont="1" applyFill="1" applyBorder="1" applyAlignment="1">
      <alignment horizontal="center" vertical="center"/>
    </xf>
    <xf numFmtId="0" fontId="28" fillId="4" borderId="10" xfId="40" applyFont="1" applyFill="1" applyBorder="1" applyAlignment="1">
      <alignment horizontal="center" textRotation="90"/>
    </xf>
    <xf numFmtId="0" fontId="26" fillId="4" borderId="14" xfId="40" applyFont="1" applyFill="1" applyBorder="1" applyAlignment="1">
      <alignment horizontal="center" vertical="center"/>
    </xf>
    <xf numFmtId="0" fontId="28" fillId="4" borderId="19" xfId="40" applyFont="1" applyFill="1" applyBorder="1" applyAlignment="1">
      <alignment horizontal="center" vertical="center"/>
    </xf>
    <xf numFmtId="1" fontId="28" fillId="4" borderId="52" xfId="40" applyNumberFormat="1" applyFont="1" applyFill="1" applyBorder="1" applyAlignment="1">
      <alignment horizontal="left" vertical="center" shrinkToFit="1"/>
    </xf>
    <xf numFmtId="1" fontId="28" fillId="4" borderId="51" xfId="40" applyNumberFormat="1" applyFont="1" applyFill="1" applyBorder="1" applyAlignment="1">
      <alignment horizontal="left" vertical="center" shrinkToFit="1"/>
    </xf>
    <xf numFmtId="1" fontId="28" fillId="4" borderId="17" xfId="40" applyNumberFormat="1" applyFont="1" applyFill="1" applyBorder="1" applyAlignment="1">
      <alignment horizontal="left" vertical="center" shrinkToFit="1"/>
    </xf>
    <xf numFmtId="0" fontId="28" fillId="4" borderId="62" xfId="40" applyFont="1" applyFill="1" applyBorder="1" applyAlignment="1">
      <alignment horizontal="center" textRotation="90" wrapText="1"/>
    </xf>
    <xf numFmtId="1" fontId="38" fillId="4" borderId="52" xfId="40" applyNumberFormat="1" applyFont="1" applyFill="1" applyBorder="1" applyAlignment="1">
      <alignment horizontal="left" vertical="center"/>
    </xf>
    <xf numFmtId="1" fontId="38" fillId="4" borderId="51" xfId="40" applyNumberFormat="1" applyFont="1" applyFill="1" applyBorder="1" applyAlignment="1">
      <alignment horizontal="left" vertical="center"/>
    </xf>
    <xf numFmtId="1" fontId="38" fillId="4" borderId="17" xfId="40" applyNumberFormat="1" applyFont="1" applyFill="1" applyBorder="1" applyAlignment="1">
      <alignment horizontal="left" vertical="center"/>
    </xf>
    <xf numFmtId="165" fontId="28" fillId="4" borderId="22" xfId="26" applyNumberFormat="1" applyFont="1" applyFill="1" applyBorder="1" applyAlignment="1" applyProtection="1">
      <alignment horizontal="center" vertical="center"/>
    </xf>
    <xf numFmtId="165" fontId="28" fillId="4" borderId="158" xfId="26" applyNumberFormat="1" applyFont="1" applyFill="1" applyBorder="1" applyAlignment="1" applyProtection="1">
      <alignment horizontal="center" vertical="center"/>
    </xf>
    <xf numFmtId="0" fontId="27" fillId="0" borderId="0" xfId="40" applyFont="1" applyAlignment="1">
      <alignment horizontal="center" vertical="center"/>
    </xf>
    <xf numFmtId="0" fontId="27" fillId="0" borderId="0" xfId="40" applyFont="1" applyAlignment="1" applyProtection="1">
      <alignment horizontal="center" vertical="center"/>
      <protection locked="0"/>
    </xf>
    <xf numFmtId="0" fontId="28" fillId="4" borderId="68" xfId="40" applyFont="1" applyFill="1" applyBorder="1" applyAlignment="1">
      <alignment horizontal="center" vertical="center" textRotation="90"/>
    </xf>
    <xf numFmtId="0" fontId="29" fillId="4" borderId="69" xfId="40" applyFont="1" applyFill="1" applyBorder="1" applyAlignment="1">
      <alignment horizontal="center" vertical="center" textRotation="90"/>
    </xf>
    <xf numFmtId="0" fontId="30" fillId="4" borderId="70" xfId="40" applyFont="1" applyFill="1" applyBorder="1" applyAlignment="1">
      <alignment horizontal="center" vertical="center"/>
    </xf>
    <xf numFmtId="0" fontId="28" fillId="4" borderId="63" xfId="40" applyFont="1" applyFill="1" applyBorder="1" applyAlignment="1">
      <alignment horizontal="center"/>
    </xf>
    <xf numFmtId="0" fontId="28" fillId="4" borderId="67" xfId="40" applyFont="1" applyFill="1" applyBorder="1" applyAlignment="1">
      <alignment horizontal="center"/>
    </xf>
    <xf numFmtId="0" fontId="28" fillId="4" borderId="73" xfId="40" applyFont="1" applyFill="1" applyBorder="1" applyAlignment="1">
      <alignment horizontal="center"/>
    </xf>
    <xf numFmtId="0" fontId="28" fillId="4" borderId="71" xfId="40" applyFont="1" applyFill="1" applyBorder="1" applyAlignment="1">
      <alignment horizontal="center" vertical="center" wrapText="1"/>
    </xf>
    <xf numFmtId="0" fontId="28" fillId="4" borderId="27" xfId="40" applyFont="1" applyFill="1" applyBorder="1" applyAlignment="1">
      <alignment horizontal="center" textRotation="90" wrapText="1"/>
    </xf>
    <xf numFmtId="0" fontId="28" fillId="4" borderId="152" xfId="40" applyFont="1" applyFill="1" applyBorder="1" applyAlignment="1">
      <alignment horizontal="center" textRotation="90" wrapText="1"/>
    </xf>
    <xf numFmtId="0" fontId="28" fillId="4" borderId="72" xfId="40" applyFont="1" applyFill="1" applyBorder="1" applyAlignment="1">
      <alignment horizontal="center" vertical="center"/>
    </xf>
    <xf numFmtId="1" fontId="28" fillId="4" borderId="64" xfId="40" applyNumberFormat="1" applyFont="1" applyFill="1" applyBorder="1" applyAlignment="1">
      <alignment horizontal="center" vertical="center"/>
    </xf>
    <xf numFmtId="1" fontId="28" fillId="4" borderId="49" xfId="40" applyNumberFormat="1" applyFont="1" applyFill="1" applyBorder="1" applyAlignment="1">
      <alignment horizontal="center" vertical="center"/>
    </xf>
    <xf numFmtId="0" fontId="26" fillId="4" borderId="84" xfId="40" applyFont="1" applyFill="1" applyBorder="1" applyAlignment="1">
      <alignment horizontal="left" vertical="center" wrapText="1"/>
    </xf>
    <xf numFmtId="0" fontId="26" fillId="4" borderId="65" xfId="40" applyFont="1" applyFill="1" applyBorder="1" applyAlignment="1">
      <alignment horizontal="left" vertical="center" wrapText="1"/>
    </xf>
    <xf numFmtId="0" fontId="26" fillId="4" borderId="42" xfId="40" applyFont="1" applyFill="1" applyBorder="1" applyAlignment="1">
      <alignment horizontal="left" vertical="center" wrapText="1"/>
    </xf>
    <xf numFmtId="0" fontId="50" fillId="27" borderId="75" xfId="40" applyFont="1" applyFill="1" applyBorder="1" applyAlignment="1">
      <alignment horizontal="center" vertical="center" wrapText="1"/>
    </xf>
    <xf numFmtId="0" fontId="44" fillId="27" borderId="75" xfId="0" applyFont="1" applyFill="1" applyBorder="1" applyAlignment="1">
      <alignment vertical="center"/>
    </xf>
    <xf numFmtId="0" fontId="50" fillId="27" borderId="77" xfId="40" applyFont="1" applyFill="1" applyBorder="1" applyAlignment="1">
      <alignment horizontal="center" vertical="center" wrapText="1"/>
    </xf>
    <xf numFmtId="0" fontId="44" fillId="27" borderId="77" xfId="0" applyFont="1" applyFill="1" applyBorder="1" applyAlignment="1">
      <alignment horizontal="center" vertical="center" wrapText="1"/>
    </xf>
    <xf numFmtId="0" fontId="26" fillId="4" borderId="88" xfId="40" applyFont="1" applyFill="1" applyBorder="1" applyAlignment="1">
      <alignment horizontal="center" vertical="center"/>
    </xf>
    <xf numFmtId="0" fontId="26" fillId="4" borderId="38" xfId="40" applyFont="1" applyFill="1" applyBorder="1" applyAlignment="1">
      <alignment horizontal="center" vertical="center"/>
    </xf>
    <xf numFmtId="0" fontId="26" fillId="4" borderId="89" xfId="40" applyFont="1" applyFill="1" applyBorder="1" applyAlignment="1">
      <alignment horizontal="center" vertical="center"/>
    </xf>
    <xf numFmtId="0" fontId="26" fillId="4" borderId="0" xfId="40" applyFont="1" applyFill="1" applyAlignment="1">
      <alignment horizontal="center" vertical="center"/>
    </xf>
    <xf numFmtId="0" fontId="26" fillId="4" borderId="66" xfId="40" applyFont="1" applyFill="1" applyBorder="1" applyAlignment="1">
      <alignment horizontal="center" vertical="center"/>
    </xf>
    <xf numFmtId="9" fontId="28" fillId="4" borderId="22" xfId="45" applyFont="1" applyFill="1" applyBorder="1" applyAlignment="1" applyProtection="1">
      <alignment horizontal="center" vertical="center"/>
    </xf>
    <xf numFmtId="9" fontId="28" fillId="4" borderId="158" xfId="45" applyFont="1" applyFill="1" applyBorder="1" applyAlignment="1" applyProtection="1">
      <alignment horizontal="center" vertical="center"/>
    </xf>
    <xf numFmtId="0" fontId="42" fillId="4" borderId="159" xfId="40" applyFont="1" applyFill="1" applyBorder="1" applyAlignment="1">
      <alignment horizontal="center" textRotation="90" wrapText="1"/>
    </xf>
    <xf numFmtId="0" fontId="27" fillId="0" borderId="0" xfId="46" applyFont="1" applyAlignment="1">
      <alignment horizontal="center" vertical="center"/>
    </xf>
    <xf numFmtId="0" fontId="44" fillId="25" borderId="108" xfId="46" applyFont="1" applyFill="1" applyBorder="1" applyAlignment="1">
      <alignment horizontal="center" vertical="center"/>
    </xf>
    <xf numFmtId="0" fontId="43" fillId="25" borderId="77" xfId="49" applyFill="1" applyBorder="1" applyAlignment="1">
      <alignment horizontal="center" vertical="center"/>
    </xf>
    <xf numFmtId="0" fontId="44" fillId="25" borderId="77" xfId="46" applyFont="1" applyFill="1" applyBorder="1" applyAlignment="1">
      <alignment horizontal="center" vertical="center"/>
    </xf>
    <xf numFmtId="0" fontId="44" fillId="25" borderId="77" xfId="46" applyFont="1" applyFill="1" applyBorder="1" applyAlignment="1">
      <alignment horizontal="center" textRotation="90"/>
    </xf>
    <xf numFmtId="0" fontId="43" fillId="25" borderId="114" xfId="49" applyFill="1" applyBorder="1" applyAlignment="1">
      <alignment horizontal="center"/>
    </xf>
    <xf numFmtId="0" fontId="44" fillId="25" borderId="78" xfId="46" applyFont="1" applyFill="1" applyBorder="1" applyAlignment="1">
      <alignment horizontal="center" textRotation="90"/>
    </xf>
    <xf numFmtId="0" fontId="43" fillId="25" borderId="115" xfId="49" applyFill="1" applyBorder="1" applyAlignment="1">
      <alignment horizontal="center"/>
    </xf>
    <xf numFmtId="0" fontId="44" fillId="25" borderId="75" xfId="46" applyFont="1" applyFill="1" applyBorder="1" applyAlignment="1">
      <alignment horizontal="center" vertical="center"/>
    </xf>
    <xf numFmtId="0" fontId="28" fillId="25" borderId="94" xfId="46" applyFont="1" applyFill="1" applyBorder="1" applyAlignment="1">
      <alignment horizontal="center" vertical="center" wrapText="1"/>
    </xf>
    <xf numFmtId="0" fontId="43" fillId="25" borderId="95" xfId="49" applyFill="1" applyBorder="1" applyAlignment="1">
      <alignment horizontal="center" vertical="center" wrapText="1"/>
    </xf>
    <xf numFmtId="0" fontId="44" fillId="25" borderId="100" xfId="46" applyFont="1" applyFill="1" applyBorder="1" applyAlignment="1">
      <alignment horizontal="center"/>
    </xf>
    <xf numFmtId="0" fontId="44" fillId="25" borderId="101" xfId="46" applyFont="1" applyFill="1" applyBorder="1" applyAlignment="1">
      <alignment horizontal="center"/>
    </xf>
    <xf numFmtId="0" fontId="44" fillId="25" borderId="102" xfId="46" applyFont="1" applyFill="1" applyBorder="1" applyAlignment="1">
      <alignment horizontal="center"/>
    </xf>
    <xf numFmtId="0" fontId="44" fillId="25" borderId="103" xfId="46" applyFont="1" applyFill="1" applyBorder="1" applyAlignment="1">
      <alignment horizontal="center"/>
    </xf>
    <xf numFmtId="0" fontId="44" fillId="25" borderId="104" xfId="46" applyFont="1" applyFill="1" applyBorder="1" applyAlignment="1">
      <alignment horizontal="center"/>
    </xf>
    <xf numFmtId="0" fontId="47" fillId="4" borderId="141" xfId="40" applyFont="1" applyFill="1" applyBorder="1" applyAlignment="1">
      <alignment horizontal="center" vertical="center" textRotation="90" wrapText="1"/>
    </xf>
    <xf numFmtId="0" fontId="47" fillId="4" borderId="142" xfId="40" applyFont="1" applyFill="1" applyBorder="1" applyAlignment="1">
      <alignment horizontal="center" vertical="center" textRotation="90" wrapText="1"/>
    </xf>
    <xf numFmtId="0" fontId="27" fillId="0" borderId="0" xfId="46" applyFont="1" applyAlignment="1" applyProtection="1">
      <alignment horizontal="center" vertical="center"/>
      <protection locked="0"/>
    </xf>
    <xf numFmtId="0" fontId="41" fillId="25" borderId="140" xfId="46" applyFont="1" applyFill="1" applyBorder="1" applyAlignment="1">
      <alignment horizontal="center" vertical="center"/>
    </xf>
    <xf numFmtId="0" fontId="43" fillId="25" borderId="140" xfId="49" applyFill="1" applyBorder="1" applyAlignment="1">
      <alignment horizontal="center" vertical="center"/>
    </xf>
    <xf numFmtId="0" fontId="44" fillId="25" borderId="86" xfId="46" applyFont="1" applyFill="1" applyBorder="1" applyAlignment="1">
      <alignment horizontal="center" textRotation="90"/>
    </xf>
    <xf numFmtId="0" fontId="43" fillId="25" borderId="118" xfId="49" applyFill="1" applyBorder="1" applyAlignment="1">
      <alignment horizontal="center"/>
    </xf>
    <xf numFmtId="0" fontId="41" fillId="25" borderId="106" xfId="46" applyFont="1" applyFill="1" applyBorder="1" applyAlignment="1">
      <alignment horizontal="center" vertical="center"/>
    </xf>
    <xf numFmtId="0" fontId="43" fillId="25" borderId="106" xfId="49" applyFill="1" applyBorder="1" applyAlignment="1">
      <alignment horizontal="center" vertical="center"/>
    </xf>
    <xf numFmtId="0" fontId="44" fillId="25" borderId="109" xfId="46" applyFont="1" applyFill="1" applyBorder="1" applyAlignment="1">
      <alignment horizontal="center" textRotation="90"/>
    </xf>
    <xf numFmtId="0" fontId="43" fillId="25" borderId="117" xfId="49" applyFill="1" applyBorder="1" applyAlignment="1">
      <alignment horizontal="center"/>
    </xf>
    <xf numFmtId="1" fontId="28" fillId="25" borderId="79" xfId="46" applyNumberFormat="1" applyFont="1" applyFill="1" applyBorder="1" applyAlignment="1">
      <alignment horizontal="center" vertical="center"/>
    </xf>
    <xf numFmtId="1" fontId="28" fillId="25" borderId="76" xfId="46" applyNumberFormat="1" applyFont="1" applyFill="1" applyBorder="1" applyAlignment="1">
      <alignment horizontal="center" vertical="center"/>
    </xf>
    <xf numFmtId="0" fontId="44" fillId="27" borderId="77" xfId="0" applyFont="1" applyFill="1" applyBorder="1" applyAlignment="1">
      <alignment vertical="center"/>
    </xf>
    <xf numFmtId="0" fontId="26" fillId="25" borderId="83" xfId="46" applyFont="1" applyFill="1" applyBorder="1" applyAlignment="1">
      <alignment horizontal="left" vertical="center" wrapText="1"/>
    </xf>
    <xf numFmtId="0" fontId="43" fillId="25" borderId="77" xfId="49" applyFill="1" applyBorder="1" applyAlignment="1">
      <alignment horizontal="left" vertical="center" wrapText="1"/>
    </xf>
    <xf numFmtId="0" fontId="28" fillId="25" borderId="91" xfId="46" applyFont="1" applyFill="1" applyBorder="1" applyAlignment="1">
      <alignment horizontal="center" vertical="center" textRotation="90"/>
    </xf>
    <xf numFmtId="0" fontId="28" fillId="25" borderId="98" xfId="46" applyFont="1" applyFill="1" applyBorder="1" applyAlignment="1">
      <alignment horizontal="center" vertical="center" textRotation="90"/>
    </xf>
    <xf numFmtId="0" fontId="28" fillId="25" borderId="110" xfId="46" applyFont="1" applyFill="1" applyBorder="1" applyAlignment="1">
      <alignment horizontal="center" vertical="center" textRotation="90"/>
    </xf>
    <xf numFmtId="0" fontId="29" fillId="25" borderId="92" xfId="46" applyFont="1" applyFill="1" applyBorder="1" applyAlignment="1">
      <alignment horizontal="center" vertical="center" textRotation="90"/>
    </xf>
    <xf numFmtId="0" fontId="29" fillId="25" borderId="99" xfId="46" applyFont="1" applyFill="1" applyBorder="1" applyAlignment="1">
      <alignment horizontal="center" vertical="center" textRotation="90"/>
    </xf>
    <xf numFmtId="0" fontId="29" fillId="25" borderId="111" xfId="46" applyFont="1" applyFill="1" applyBorder="1" applyAlignment="1">
      <alignment horizontal="center" vertical="center" textRotation="90"/>
    </xf>
    <xf numFmtId="0" fontId="30" fillId="25" borderId="93" xfId="46" applyFont="1" applyFill="1" applyBorder="1" applyAlignment="1">
      <alignment horizontal="center" vertical="center"/>
    </xf>
    <xf numFmtId="0" fontId="30" fillId="25" borderId="0" xfId="46" applyFont="1" applyFill="1" applyAlignment="1">
      <alignment horizontal="center" vertical="center"/>
    </xf>
    <xf numFmtId="0" fontId="43" fillId="25" borderId="112" xfId="49" applyFill="1" applyBorder="1" applyAlignment="1">
      <alignment horizontal="center" vertical="center"/>
    </xf>
    <xf numFmtId="0" fontId="28" fillId="25" borderId="96" xfId="46" applyFont="1" applyFill="1" applyBorder="1" applyAlignment="1">
      <alignment horizontal="center" vertical="center"/>
    </xf>
    <xf numFmtId="0" fontId="26" fillId="0" borderId="93" xfId="49" applyFont="1" applyBorder="1" applyAlignment="1">
      <alignment horizontal="center" vertical="center"/>
    </xf>
    <xf numFmtId="0" fontId="26" fillId="0" borderId="97" xfId="49" applyFont="1" applyBorder="1" applyAlignment="1">
      <alignment horizontal="center" vertical="center"/>
    </xf>
    <xf numFmtId="0" fontId="26" fillId="0" borderId="105" xfId="49" applyFont="1" applyBorder="1" applyAlignment="1">
      <alignment horizontal="center" vertical="center"/>
    </xf>
    <xf numFmtId="0" fontId="26" fillId="0" borderId="106" xfId="49" applyFont="1" applyBorder="1" applyAlignment="1">
      <alignment horizontal="center" vertical="center"/>
    </xf>
    <xf numFmtId="0" fontId="26" fillId="0" borderId="107" xfId="49" applyFont="1" applyBorder="1" applyAlignment="1">
      <alignment horizontal="center" vertical="center"/>
    </xf>
    <xf numFmtId="0" fontId="38" fillId="25" borderId="112" xfId="50" applyFill="1" applyBorder="1" applyAlignment="1">
      <alignment horizontal="center" vertical="center"/>
    </xf>
    <xf numFmtId="0" fontId="38" fillId="25" borderId="95" xfId="50" applyFill="1" applyBorder="1" applyAlignment="1">
      <alignment horizontal="center" vertical="center" wrapText="1"/>
    </xf>
    <xf numFmtId="0" fontId="38" fillId="25" borderId="77" xfId="50" applyFill="1" applyBorder="1" applyAlignment="1">
      <alignment horizontal="center" vertical="center"/>
    </xf>
    <xf numFmtId="0" fontId="38" fillId="25" borderId="114" xfId="50" applyFill="1" applyBorder="1" applyAlignment="1">
      <alignment horizontal="center"/>
    </xf>
    <xf numFmtId="0" fontId="38" fillId="25" borderId="117" xfId="50" applyFill="1" applyBorder="1" applyAlignment="1">
      <alignment horizontal="center"/>
    </xf>
    <xf numFmtId="0" fontId="38" fillId="25" borderId="115" xfId="50" applyFill="1" applyBorder="1" applyAlignment="1">
      <alignment horizontal="center"/>
    </xf>
    <xf numFmtId="0" fontId="26" fillId="0" borderId="93" xfId="50" applyFont="1" applyBorder="1" applyAlignment="1">
      <alignment horizontal="center" vertical="center"/>
    </xf>
    <xf numFmtId="0" fontId="26" fillId="0" borderId="97" xfId="50" applyFont="1" applyBorder="1" applyAlignment="1">
      <alignment horizontal="center" vertical="center"/>
    </xf>
    <xf numFmtId="0" fontId="26" fillId="0" borderId="105" xfId="50" applyFont="1" applyBorder="1" applyAlignment="1">
      <alignment horizontal="center" vertical="center"/>
    </xf>
    <xf numFmtId="0" fontId="26" fillId="0" borderId="106" xfId="50" applyFont="1" applyBorder="1" applyAlignment="1">
      <alignment horizontal="center" vertical="center"/>
    </xf>
    <xf numFmtId="0" fontId="26" fillId="0" borderId="107" xfId="50" applyFont="1" applyBorder="1" applyAlignment="1">
      <alignment horizontal="center" vertical="center"/>
    </xf>
    <xf numFmtId="0" fontId="38" fillId="25" borderId="118" xfId="50" applyFill="1" applyBorder="1" applyAlignment="1">
      <alignment horizontal="center"/>
    </xf>
    <xf numFmtId="0" fontId="38" fillId="25" borderId="106" xfId="50" applyFill="1" applyBorder="1" applyAlignment="1">
      <alignment horizontal="center" vertical="center"/>
    </xf>
    <xf numFmtId="0" fontId="38" fillId="25" borderId="140" xfId="50" applyFill="1" applyBorder="1" applyAlignment="1">
      <alignment horizontal="center" vertical="center"/>
    </xf>
    <xf numFmtId="0" fontId="38" fillId="25" borderId="77" xfId="50" applyFill="1" applyBorder="1" applyAlignment="1">
      <alignment horizontal="left" vertical="center" wrapText="1"/>
    </xf>
    <xf numFmtId="0" fontId="62" fillId="0" borderId="77" xfId="40" applyFont="1" applyBorder="1" applyAlignment="1">
      <alignment horizontal="center"/>
    </xf>
    <xf numFmtId="0" fontId="21" fillId="0" borderId="75" xfId="40" applyBorder="1" applyAlignment="1">
      <alignment horizontal="center" vertical="center"/>
    </xf>
    <xf numFmtId="0" fontId="26" fillId="0" borderId="147" xfId="0" applyFont="1" applyBorder="1"/>
    <xf numFmtId="0" fontId="26" fillId="0" borderId="78" xfId="0" applyFont="1" applyBorder="1"/>
    <xf numFmtId="0" fontId="26" fillId="31" borderId="75" xfId="0" applyFont="1" applyFill="1" applyBorder="1"/>
    <xf numFmtId="0" fontId="26" fillId="31" borderId="0" xfId="0" applyFont="1" applyFill="1"/>
  </cellXfs>
  <cellStyles count="7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 xr:uid="{00000000-0005-0000-0000-000027000000}"/>
    <cellStyle name="Normál 2 2" xfId="48" xr:uid="{00000000-0005-0000-0000-000028000000}"/>
    <cellStyle name="Normál 2 2 2" xfId="53" xr:uid="{00000000-0005-0000-0000-000029000000}"/>
    <cellStyle name="Normál 2 2 2 2" xfId="57" xr:uid="{00000000-0005-0000-0000-00002A000000}"/>
    <cellStyle name="Normál 2 2 2 3" xfId="61" xr:uid="{75220563-767D-43C9-8844-20BC8D0BAAA4}"/>
    <cellStyle name="Normál 2 2 2 4" xfId="65" xr:uid="{AEF7CD0A-1B7F-43E2-B96B-E02EF8235822}"/>
    <cellStyle name="Normál 2 2 2 5" xfId="69" xr:uid="{19089849-2332-49B3-8C35-4758FC3A35A9}"/>
    <cellStyle name="Normál 2 2 3" xfId="55" xr:uid="{00000000-0005-0000-0000-00002B000000}"/>
    <cellStyle name="Normál 2 2 4" xfId="59" xr:uid="{056C80AD-5D8D-4C83-AC53-D03886835C21}"/>
    <cellStyle name="Normál 2 2 5" xfId="63" xr:uid="{6FD21161-3A8A-4256-B66B-135DFD3A91EB}"/>
    <cellStyle name="Normál 2 2 6" xfId="67" xr:uid="{59FF8850-57E0-4F66-8F22-B2930CC41CFC}"/>
    <cellStyle name="Normál 2 3" xfId="52" xr:uid="{00000000-0005-0000-0000-00002C000000}"/>
    <cellStyle name="Normál 2 3 2" xfId="56" xr:uid="{00000000-0005-0000-0000-00002D000000}"/>
    <cellStyle name="Normál 2 3 3" xfId="60" xr:uid="{8AA8ECCC-2DF2-49FD-9746-48643C493B2F}"/>
    <cellStyle name="Normál 2 3 4" xfId="64" xr:uid="{E2302251-C4FF-46FE-84F7-ABE02880BB7F}"/>
    <cellStyle name="Normál 2 3 5" xfId="68" xr:uid="{C60D3202-96C7-4BFC-8B5C-178C58B359C0}"/>
    <cellStyle name="Normál 2 4" xfId="54" xr:uid="{00000000-0005-0000-0000-00002E000000}"/>
    <cellStyle name="Normál 2 5" xfId="58" xr:uid="{5E9B26D1-97B5-4AA6-BDA1-FA40454A79F2}"/>
    <cellStyle name="Normál 2 6" xfId="62" xr:uid="{55A5866C-F320-44CC-B2C9-47FCE28E0DCD}"/>
    <cellStyle name="Normál 2 7" xfId="66" xr:uid="{0D46138D-62DD-490A-A2CD-592AA145CD59}"/>
    <cellStyle name="Normál 3" xfId="49" xr:uid="{00000000-0005-0000-0000-00002F000000}"/>
    <cellStyle name="Normál 3 2" xfId="50" xr:uid="{00000000-0005-0000-0000-000030000000}"/>
    <cellStyle name="Normál 4" xfId="51" xr:uid="{00000000-0005-0000-0000-000031000000}"/>
    <cellStyle name="Normál_bsc_kep_terv_onkorm_szakir" xfId="39" xr:uid="{00000000-0005-0000-0000-000032000000}"/>
    <cellStyle name="Normál_H_B séma 0323" xfId="40" xr:uid="{00000000-0005-0000-0000-000033000000}"/>
    <cellStyle name="Normál_H_B séma 0323 2" xfId="46" xr:uid="{00000000-0005-0000-0000-000034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~1/AppData/Local/Temp/Forray%20M&#225;solat%20eredetije8_f&#233;l&#233;ves_TANTERVIH&#193;L&#211;_Kat%20VezBSc%200204-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~1/AppData/Local/Temp/lerak_OVT_2020_02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  <sheetName val="Légvédelmi rakéta_SPEC "/>
    </sheetNames>
    <sheetDataSet>
      <sheetData sheetId="0">
        <row r="114">
          <cell r="D114">
            <v>11</v>
          </cell>
          <cell r="AZ114">
            <v>66</v>
          </cell>
          <cell r="BA114">
            <v>1050</v>
          </cell>
          <cell r="BB114">
            <v>100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</sheetNames>
    <sheetDataSet>
      <sheetData sheetId="0">
        <row r="114">
          <cell r="D114">
            <v>11</v>
          </cell>
          <cell r="AZ114">
            <v>66</v>
          </cell>
          <cell r="BA114">
            <v>1050</v>
          </cell>
          <cell r="BB114">
            <v>101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indexed="10"/>
    <pageSetUpPr fitToPage="1"/>
  </sheetPr>
  <dimension ref="A1:BH288"/>
  <sheetViews>
    <sheetView tabSelected="1" zoomScaleNormal="100" zoomScaleSheetLayoutView="75" zoomScalePageLayoutView="90" workbookViewId="0">
      <pane xSplit="10" ySplit="9" topLeftCell="Z71" activePane="bottomRight" state="frozen"/>
      <selection pane="topRight" activeCell="K1" sqref="K1"/>
      <selection pane="bottomLeft" activeCell="A10" sqref="A10"/>
      <selection pane="bottomRight" activeCell="A77" sqref="A77"/>
    </sheetView>
  </sheetViews>
  <sheetFormatPr defaultColWidth="10.6640625" defaultRowHeight="15.75" x14ac:dyDescent="0.25"/>
  <cols>
    <col min="1" max="1" width="17.1640625" style="1" customWidth="1"/>
    <col min="2" max="2" width="7.1640625" style="2" customWidth="1"/>
    <col min="3" max="3" width="63.6640625" style="2" customWidth="1"/>
    <col min="4" max="4" width="6.6640625" style="98" customWidth="1"/>
    <col min="5" max="5" width="7.5" style="98" customWidth="1"/>
    <col min="6" max="6" width="4.5" style="98" customWidth="1"/>
    <col min="7" max="7" width="7.5" style="98" customWidth="1"/>
    <col min="8" max="8" width="6" style="98" customWidth="1"/>
    <col min="9" max="9" width="6.33203125" style="98" customWidth="1"/>
    <col min="10" max="10" width="4.5" style="98" customWidth="1"/>
    <col min="11" max="11" width="7.5" style="98" customWidth="1"/>
    <col min="12" max="12" width="4.5" style="98" customWidth="1"/>
    <col min="13" max="13" width="7.5" style="98" customWidth="1"/>
    <col min="14" max="15" width="6" style="98" customWidth="1"/>
    <col min="16" max="16" width="4.5" style="98" customWidth="1"/>
    <col min="17" max="17" width="7.5" style="98" customWidth="1"/>
    <col min="18" max="18" width="4.5" style="98" customWidth="1"/>
    <col min="19" max="19" width="7.5" style="98" customWidth="1"/>
    <col min="20" max="21" width="6" style="98" customWidth="1"/>
    <col min="22" max="22" width="4.5" style="98" customWidth="1"/>
    <col min="23" max="23" width="7.5" style="98" customWidth="1"/>
    <col min="24" max="24" width="4.5" style="98" customWidth="1"/>
    <col min="25" max="25" width="7.5" style="98" customWidth="1"/>
    <col min="26" max="27" width="6" style="98" customWidth="1"/>
    <col min="28" max="28" width="4.5" style="98" customWidth="1"/>
    <col min="29" max="29" width="7.5" style="98" customWidth="1"/>
    <col min="30" max="30" width="4.5" style="98" customWidth="1"/>
    <col min="31" max="31" width="7.5" style="98" customWidth="1"/>
    <col min="32" max="33" width="6" style="98" customWidth="1"/>
    <col min="34" max="34" width="5.6640625" style="98" customWidth="1"/>
    <col min="35" max="35" width="7.5" style="98" customWidth="1"/>
    <col min="36" max="36" width="5.6640625" style="98" customWidth="1"/>
    <col min="37" max="37" width="8.1640625" style="98" bestFit="1" customWidth="1"/>
    <col min="38" max="40" width="5.6640625" style="98" customWidth="1"/>
    <col min="41" max="41" width="8.1640625" style="98" bestFit="1" customWidth="1"/>
    <col min="42" max="42" width="6.5" style="98" customWidth="1"/>
    <col min="43" max="43" width="8.1640625" style="98" bestFit="1" customWidth="1"/>
    <col min="44" max="46" width="5.6640625" style="98" customWidth="1"/>
    <col min="47" max="47" width="8.1640625" style="98" bestFit="1" customWidth="1"/>
    <col min="48" max="48" width="5.6640625" style="98" customWidth="1"/>
    <col min="49" max="49" width="8.1640625" style="98" bestFit="1" customWidth="1"/>
    <col min="50" max="52" width="6.5" style="98" bestFit="1" customWidth="1"/>
    <col min="53" max="53" width="8.1640625" style="98" bestFit="1" customWidth="1"/>
    <col min="54" max="54" width="6.5" style="98" bestFit="1" customWidth="1"/>
    <col min="55" max="55" width="8.1640625" style="98" bestFit="1" customWidth="1"/>
    <col min="56" max="56" width="6.5" style="98" bestFit="1" customWidth="1"/>
    <col min="57" max="57" width="10.33203125" style="98" customWidth="1"/>
    <col min="58" max="58" width="56.1640625" style="2" customWidth="1"/>
    <col min="59" max="59" width="31.6640625" style="2" bestFit="1" customWidth="1"/>
    <col min="60" max="69" width="1.6640625" style="2" customWidth="1"/>
    <col min="70" max="70" width="2.33203125" style="2" customWidth="1"/>
    <col min="71" max="16384" width="10.6640625" style="2"/>
  </cols>
  <sheetData>
    <row r="1" spans="1:59" ht="23.25" x14ac:dyDescent="0.2">
      <c r="A1" s="478" t="s"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</row>
    <row r="2" spans="1:59" ht="23.25" x14ac:dyDescent="0.2">
      <c r="A2" s="479" t="s">
        <v>80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2.35" customHeight="1" x14ac:dyDescent="0.2">
      <c r="A3" s="479" t="s">
        <v>546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479"/>
      <c r="AV3" s="479"/>
      <c r="AW3" s="479"/>
      <c r="AX3" s="479"/>
      <c r="AY3" s="479"/>
      <c r="AZ3" s="479"/>
      <c r="BA3" s="479"/>
      <c r="BB3" s="479"/>
      <c r="BC3" s="479"/>
      <c r="BD3" s="479"/>
      <c r="BE3" s="479"/>
    </row>
    <row r="4" spans="1:59" ht="22.35" customHeight="1" thickBot="1" x14ac:dyDescent="0.25">
      <c r="A4" s="478" t="s">
        <v>81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78"/>
      <c r="AY4" s="478"/>
      <c r="AZ4" s="478"/>
      <c r="BA4" s="478"/>
      <c r="BB4" s="478"/>
      <c r="BC4" s="478"/>
      <c r="BD4" s="478"/>
      <c r="BE4" s="478"/>
    </row>
    <row r="5" spans="1:59" ht="15.75" customHeight="1" thickTop="1" thickBot="1" x14ac:dyDescent="0.25">
      <c r="A5" s="480" t="s">
        <v>1</v>
      </c>
      <c r="B5" s="481" t="s">
        <v>2</v>
      </c>
      <c r="C5" s="482" t="s">
        <v>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486" t="s">
        <v>4</v>
      </c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6"/>
      <c r="AU5" s="486"/>
      <c r="AV5" s="486"/>
      <c r="AW5" s="486"/>
      <c r="AX5" s="486"/>
      <c r="AY5" s="486"/>
      <c r="AZ5" s="489" t="s">
        <v>5</v>
      </c>
      <c r="BA5" s="489"/>
      <c r="BB5" s="489"/>
      <c r="BC5" s="489"/>
      <c r="BD5" s="489"/>
      <c r="BE5" s="489"/>
      <c r="BF5" s="495" t="s">
        <v>51</v>
      </c>
      <c r="BG5" s="497" t="s">
        <v>52</v>
      </c>
    </row>
    <row r="6" spans="1:59" ht="15.75" customHeight="1" thickTop="1" thickBot="1" x14ac:dyDescent="0.3">
      <c r="A6" s="480"/>
      <c r="B6" s="481"/>
      <c r="C6" s="482"/>
      <c r="D6" s="484" t="s">
        <v>6</v>
      </c>
      <c r="E6" s="484"/>
      <c r="F6" s="484"/>
      <c r="G6" s="484"/>
      <c r="H6" s="484"/>
      <c r="I6" s="484"/>
      <c r="J6" s="483" t="s">
        <v>7</v>
      </c>
      <c r="K6" s="483"/>
      <c r="L6" s="483"/>
      <c r="M6" s="483"/>
      <c r="N6" s="483"/>
      <c r="O6" s="483"/>
      <c r="P6" s="484" t="s">
        <v>8</v>
      </c>
      <c r="Q6" s="484"/>
      <c r="R6" s="484"/>
      <c r="S6" s="484"/>
      <c r="T6" s="484"/>
      <c r="U6" s="484"/>
      <c r="V6" s="483" t="s">
        <v>9</v>
      </c>
      <c r="W6" s="483"/>
      <c r="X6" s="483"/>
      <c r="Y6" s="483"/>
      <c r="Z6" s="483"/>
      <c r="AA6" s="483"/>
      <c r="AB6" s="484" t="s">
        <v>10</v>
      </c>
      <c r="AC6" s="484"/>
      <c r="AD6" s="484"/>
      <c r="AE6" s="484"/>
      <c r="AF6" s="484"/>
      <c r="AG6" s="484"/>
      <c r="AH6" s="485" t="s">
        <v>11</v>
      </c>
      <c r="AI6" s="485"/>
      <c r="AJ6" s="485"/>
      <c r="AK6" s="485"/>
      <c r="AL6" s="485"/>
      <c r="AM6" s="485"/>
      <c r="AN6" s="484" t="s">
        <v>37</v>
      </c>
      <c r="AO6" s="484"/>
      <c r="AP6" s="484"/>
      <c r="AQ6" s="484"/>
      <c r="AR6" s="484"/>
      <c r="AS6" s="484"/>
      <c r="AT6" s="483" t="s">
        <v>38</v>
      </c>
      <c r="AU6" s="483"/>
      <c r="AV6" s="483"/>
      <c r="AW6" s="483"/>
      <c r="AX6" s="483"/>
      <c r="AY6" s="483"/>
      <c r="AZ6" s="489"/>
      <c r="BA6" s="489"/>
      <c r="BB6" s="489"/>
      <c r="BC6" s="489"/>
      <c r="BD6" s="489"/>
      <c r="BE6" s="489"/>
      <c r="BF6" s="496"/>
      <c r="BG6" s="498"/>
    </row>
    <row r="7" spans="1:59" ht="15.75" customHeight="1" thickTop="1" thickBot="1" x14ac:dyDescent="0.25">
      <c r="A7" s="480"/>
      <c r="B7" s="481"/>
      <c r="C7" s="482"/>
      <c r="D7" s="465" t="s">
        <v>12</v>
      </c>
      <c r="E7" s="465"/>
      <c r="F7" s="468" t="s">
        <v>13</v>
      </c>
      <c r="G7" s="468"/>
      <c r="H7" s="466" t="s">
        <v>14</v>
      </c>
      <c r="I7" s="472" t="s">
        <v>49</v>
      </c>
      <c r="J7" s="465" t="s">
        <v>12</v>
      </c>
      <c r="K7" s="465"/>
      <c r="L7" s="468" t="s">
        <v>13</v>
      </c>
      <c r="M7" s="468"/>
      <c r="N7" s="466" t="s">
        <v>14</v>
      </c>
      <c r="O7" s="487" t="s">
        <v>50</v>
      </c>
      <c r="P7" s="465" t="s">
        <v>12</v>
      </c>
      <c r="Q7" s="465"/>
      <c r="R7" s="468" t="s">
        <v>13</v>
      </c>
      <c r="S7" s="468"/>
      <c r="T7" s="466" t="s">
        <v>14</v>
      </c>
      <c r="U7" s="487" t="s">
        <v>50</v>
      </c>
      <c r="V7" s="465" t="s">
        <v>12</v>
      </c>
      <c r="W7" s="465"/>
      <c r="X7" s="468" t="s">
        <v>13</v>
      </c>
      <c r="Y7" s="468"/>
      <c r="Z7" s="466" t="s">
        <v>14</v>
      </c>
      <c r="AA7" s="472" t="s">
        <v>50</v>
      </c>
      <c r="AB7" s="465" t="s">
        <v>12</v>
      </c>
      <c r="AC7" s="465"/>
      <c r="AD7" s="468" t="s">
        <v>13</v>
      </c>
      <c r="AE7" s="468"/>
      <c r="AF7" s="466" t="s">
        <v>14</v>
      </c>
      <c r="AG7" s="472" t="s">
        <v>50</v>
      </c>
      <c r="AH7" s="465" t="s">
        <v>12</v>
      </c>
      <c r="AI7" s="465"/>
      <c r="AJ7" s="468" t="s">
        <v>13</v>
      </c>
      <c r="AK7" s="468"/>
      <c r="AL7" s="466" t="s">
        <v>14</v>
      </c>
      <c r="AM7" s="472" t="s">
        <v>50</v>
      </c>
      <c r="AN7" s="465" t="s">
        <v>12</v>
      </c>
      <c r="AO7" s="465"/>
      <c r="AP7" s="468" t="s">
        <v>13</v>
      </c>
      <c r="AQ7" s="468"/>
      <c r="AR7" s="466" t="s">
        <v>14</v>
      </c>
      <c r="AS7" s="472" t="s">
        <v>50</v>
      </c>
      <c r="AT7" s="465" t="s">
        <v>12</v>
      </c>
      <c r="AU7" s="465"/>
      <c r="AV7" s="468" t="s">
        <v>13</v>
      </c>
      <c r="AW7" s="468"/>
      <c r="AX7" s="466" t="s">
        <v>14</v>
      </c>
      <c r="AY7" s="472" t="s">
        <v>49</v>
      </c>
      <c r="AZ7" s="465" t="s">
        <v>12</v>
      </c>
      <c r="BA7" s="465"/>
      <c r="BB7" s="468" t="s">
        <v>13</v>
      </c>
      <c r="BC7" s="468"/>
      <c r="BD7" s="466" t="s">
        <v>14</v>
      </c>
      <c r="BE7" s="506" t="s">
        <v>47</v>
      </c>
      <c r="BF7" s="496"/>
      <c r="BG7" s="498"/>
    </row>
    <row r="8" spans="1:59" ht="80.099999999999994" customHeight="1" thickTop="1" thickBot="1" x14ac:dyDescent="0.25">
      <c r="A8" s="480"/>
      <c r="B8" s="481"/>
      <c r="C8" s="482"/>
      <c r="D8" s="73" t="s">
        <v>27</v>
      </c>
      <c r="E8" s="74" t="s">
        <v>28</v>
      </c>
      <c r="F8" s="75" t="s">
        <v>27</v>
      </c>
      <c r="G8" s="74" t="s">
        <v>28</v>
      </c>
      <c r="H8" s="466"/>
      <c r="I8" s="472"/>
      <c r="J8" s="73" t="s">
        <v>27</v>
      </c>
      <c r="K8" s="74" t="s">
        <v>28</v>
      </c>
      <c r="L8" s="75" t="s">
        <v>27</v>
      </c>
      <c r="M8" s="74" t="s">
        <v>28</v>
      </c>
      <c r="N8" s="466"/>
      <c r="O8" s="488"/>
      <c r="P8" s="73" t="s">
        <v>27</v>
      </c>
      <c r="Q8" s="74" t="s">
        <v>28</v>
      </c>
      <c r="R8" s="75" t="s">
        <v>27</v>
      </c>
      <c r="S8" s="74" t="s">
        <v>28</v>
      </c>
      <c r="T8" s="466"/>
      <c r="U8" s="488"/>
      <c r="V8" s="73" t="s">
        <v>27</v>
      </c>
      <c r="W8" s="74" t="s">
        <v>28</v>
      </c>
      <c r="X8" s="75" t="s">
        <v>27</v>
      </c>
      <c r="Y8" s="74" t="s">
        <v>28</v>
      </c>
      <c r="Z8" s="466"/>
      <c r="AA8" s="472"/>
      <c r="AB8" s="73" t="s">
        <v>27</v>
      </c>
      <c r="AC8" s="74" t="s">
        <v>28</v>
      </c>
      <c r="AD8" s="75" t="s">
        <v>27</v>
      </c>
      <c r="AE8" s="74" t="s">
        <v>28</v>
      </c>
      <c r="AF8" s="466"/>
      <c r="AG8" s="472"/>
      <c r="AH8" s="73" t="s">
        <v>27</v>
      </c>
      <c r="AI8" s="74" t="s">
        <v>28</v>
      </c>
      <c r="AJ8" s="75" t="s">
        <v>27</v>
      </c>
      <c r="AK8" s="74" t="s">
        <v>28</v>
      </c>
      <c r="AL8" s="466"/>
      <c r="AM8" s="472"/>
      <c r="AN8" s="73" t="s">
        <v>27</v>
      </c>
      <c r="AO8" s="74" t="s">
        <v>28</v>
      </c>
      <c r="AP8" s="75" t="s">
        <v>27</v>
      </c>
      <c r="AQ8" s="74" t="s">
        <v>28</v>
      </c>
      <c r="AR8" s="466"/>
      <c r="AS8" s="472"/>
      <c r="AT8" s="73" t="s">
        <v>27</v>
      </c>
      <c r="AU8" s="74" t="s">
        <v>28</v>
      </c>
      <c r="AV8" s="75" t="s">
        <v>27</v>
      </c>
      <c r="AW8" s="74" t="s">
        <v>28</v>
      </c>
      <c r="AX8" s="466"/>
      <c r="AY8" s="472"/>
      <c r="AZ8" s="73" t="s">
        <v>27</v>
      </c>
      <c r="BA8" s="74" t="s">
        <v>28</v>
      </c>
      <c r="BB8" s="75" t="s">
        <v>27</v>
      </c>
      <c r="BC8" s="74" t="s">
        <v>28</v>
      </c>
      <c r="BD8" s="466"/>
      <c r="BE8" s="506"/>
      <c r="BF8" s="496"/>
      <c r="BG8" s="498"/>
    </row>
    <row r="9" spans="1:59" s="5" customFormat="1" ht="15.75" customHeight="1" x14ac:dyDescent="0.3">
      <c r="A9" s="3"/>
      <c r="B9" s="4"/>
      <c r="C9" s="215" t="s">
        <v>59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503"/>
      <c r="Q9" s="503"/>
      <c r="R9" s="503"/>
      <c r="S9" s="503"/>
      <c r="T9" s="503"/>
      <c r="U9" s="503"/>
      <c r="V9" s="503"/>
      <c r="W9" s="503"/>
      <c r="X9" s="503"/>
      <c r="Y9" s="503"/>
      <c r="Z9" s="503"/>
      <c r="AA9" s="503"/>
      <c r="AB9" s="503"/>
      <c r="AC9" s="503"/>
      <c r="AD9" s="503"/>
      <c r="AE9" s="503"/>
      <c r="AF9" s="503"/>
      <c r="AG9" s="503"/>
      <c r="AH9" s="503"/>
      <c r="AI9" s="503"/>
      <c r="AJ9" s="503"/>
      <c r="AK9" s="503"/>
      <c r="AL9" s="503"/>
      <c r="AM9" s="503"/>
      <c r="AN9" s="503"/>
      <c r="AO9" s="503"/>
      <c r="AP9" s="503"/>
      <c r="AQ9" s="503"/>
      <c r="AR9" s="503"/>
      <c r="AS9" s="503"/>
      <c r="AT9" s="503"/>
      <c r="AU9" s="503"/>
      <c r="AV9" s="503"/>
      <c r="AW9" s="503"/>
      <c r="AX9" s="503"/>
      <c r="AY9" s="503"/>
      <c r="AZ9" s="76"/>
      <c r="BA9" s="217" t="str">
        <f>IF(AZ9=0,"",AZ9)</f>
        <v/>
      </c>
      <c r="BB9" s="217"/>
      <c r="BC9" s="217"/>
      <c r="BD9" s="217"/>
      <c r="BE9" s="218"/>
      <c r="BF9" s="242"/>
      <c r="BG9" s="280"/>
    </row>
    <row r="10" spans="1:59" s="64" customFormat="1" ht="15.75" customHeight="1" x14ac:dyDescent="0.25">
      <c r="A10" s="447" t="s">
        <v>198</v>
      </c>
      <c r="B10" s="51" t="s">
        <v>15</v>
      </c>
      <c r="C10" s="441" t="s">
        <v>223</v>
      </c>
      <c r="D10" s="56"/>
      <c r="E10" s="6" t="str">
        <f>IF(D10*14=0,"",D10*14)</f>
        <v/>
      </c>
      <c r="F10" s="56">
        <v>8</v>
      </c>
      <c r="G10" s="6">
        <v>180</v>
      </c>
      <c r="H10" s="56">
        <v>8</v>
      </c>
      <c r="I10" s="59" t="s">
        <v>71</v>
      </c>
      <c r="J10" s="57"/>
      <c r="K10" s="6" t="str">
        <f t="shared" ref="K10:K50" si="0">IF(J10*14=0,"",J10*14)</f>
        <v/>
      </c>
      <c r="L10" s="56"/>
      <c r="M10" s="6" t="str">
        <f>IF(L10*14=0,"",L10*14)</f>
        <v/>
      </c>
      <c r="N10" s="56"/>
      <c r="O10" s="60"/>
      <c r="P10" s="56"/>
      <c r="Q10" s="6" t="str">
        <f t="shared" ref="Q10:Q29" si="1">IF(P10*14=0,"",P10*14)</f>
        <v/>
      </c>
      <c r="R10" s="56"/>
      <c r="S10" s="6" t="str">
        <f t="shared" ref="S10:S26" si="2">IF(R10*14=0,"",R10*14)</f>
        <v/>
      </c>
      <c r="T10" s="56"/>
      <c r="U10" s="59"/>
      <c r="V10" s="57"/>
      <c r="W10" s="6" t="str">
        <f t="shared" ref="W10:W18" si="3">IF(V10*14=0,"",V10*14)</f>
        <v/>
      </c>
      <c r="X10" s="56"/>
      <c r="Y10" s="6" t="str">
        <f t="shared" ref="Y10:Y18" si="4">IF(X10*14=0,"",X10*14)</f>
        <v/>
      </c>
      <c r="Z10" s="56"/>
      <c r="AA10" s="60"/>
      <c r="AB10" s="56"/>
      <c r="AC10" s="6" t="str">
        <f t="shared" ref="AC10:AC30" si="5">IF(AB10*14=0,"",AB10*14)</f>
        <v/>
      </c>
      <c r="AD10" s="56"/>
      <c r="AE10" s="6" t="str">
        <f t="shared" ref="AE10:AE30" si="6">IF(AD10*14=0,"",AD10*14)</f>
        <v/>
      </c>
      <c r="AF10" s="56"/>
      <c r="AG10" s="59"/>
      <c r="AH10" s="57"/>
      <c r="AI10" s="6" t="str">
        <f t="shared" ref="AI10:AI30" si="7">IF(AH10*14=0,"",AH10*14)</f>
        <v/>
      </c>
      <c r="AJ10" s="56"/>
      <c r="AK10" s="6" t="str">
        <f t="shared" ref="AK10:AK30" si="8">IF(AJ10*14=0,"",AJ10*14)</f>
        <v/>
      </c>
      <c r="AL10" s="56"/>
      <c r="AM10" s="60"/>
      <c r="AN10" s="57"/>
      <c r="AO10" s="6" t="str">
        <f t="shared" ref="AO10:AO30" si="9">IF(AN10*14=0,"",AN10*14)</f>
        <v/>
      </c>
      <c r="AP10" s="58"/>
      <c r="AQ10" s="6" t="str">
        <f t="shared" ref="AQ10:AQ30" si="10">IF(AP10*14=0,"",AP10*14)</f>
        <v/>
      </c>
      <c r="AR10" s="58"/>
      <c r="AS10" s="61"/>
      <c r="AT10" s="56"/>
      <c r="AU10" s="6" t="str">
        <f t="shared" ref="AU10:AU30" si="11">IF(AT10*14=0,"",AT10*14)</f>
        <v/>
      </c>
      <c r="AV10" s="56"/>
      <c r="AW10" s="6" t="str">
        <f t="shared" ref="AW10:AW30" si="12">IF(AV10*14=0,"",AV10*14)</f>
        <v/>
      </c>
      <c r="AX10" s="56"/>
      <c r="AY10" s="56"/>
      <c r="AZ10" s="8" t="str">
        <f t="shared" ref="AZ10:AZ23" si="13">IF(D10+J10+P10+V10+AB10+AH10+AN10+AT10=0,"",D10+J10+P10+V10+AB10+AH10+AN10+AT10)</f>
        <v/>
      </c>
      <c r="BA10" s="6" t="str">
        <f t="shared" ref="BA10:BA30" si="14">IF((D10+J10+P10+V10+AB10+AH10+AN10+AT10)*14=0,"",(D10+J10+P10+V10+AB10+AH10+AN10+AT10)*14)</f>
        <v/>
      </c>
      <c r="BB10" s="9">
        <f t="shared" ref="BB10:BB23" si="15">IF(F10+L10+R10+X10+AD10+AJ10+AP10+AV10=0,"",F10+L10+R10+X10+AD10+AJ10+AP10+AV10)</f>
        <v>8</v>
      </c>
      <c r="BC10" s="6">
        <f>IF((L10+F10+R10+X10+AD10+AJ10+AP10+AV10)*14=0,"",(L10+F10+R10+X10+AD10+AJ10+AP10+AV10)*14)</f>
        <v>112</v>
      </c>
      <c r="BD10" s="9">
        <f>IF(N10+H10+T10+Z10+AF10+AL10+AR10+AX10=0,"",N10+H10+T10+Z10+AF10+AL10+AR10+AX10)</f>
        <v>8</v>
      </c>
      <c r="BE10" s="10">
        <f t="shared" ref="BE10:BE23" si="16">IF(D10+F10+L10+J10+P10+R10+V10+X10+AB10+AD10+AH10+AJ10+AN10+AP10+AT10+AV10=0,"",D10+F10+L10+J10+P10+R10+V10+X10+AB10+AD10+AH10+AJ10+AN10+AP10+AT10+AV10)</f>
        <v>8</v>
      </c>
      <c r="BF10" s="242" t="s">
        <v>475</v>
      </c>
      <c r="BG10" s="313" t="s">
        <v>370</v>
      </c>
    </row>
    <row r="11" spans="1:59" s="64" customFormat="1" ht="15.75" customHeight="1" x14ac:dyDescent="0.25">
      <c r="A11" s="447" t="s">
        <v>290</v>
      </c>
      <c r="B11" s="51" t="s">
        <v>15</v>
      </c>
      <c r="C11" s="441" t="s">
        <v>315</v>
      </c>
      <c r="D11" s="56"/>
      <c r="E11" s="6" t="str">
        <f t="shared" ref="E11:E28" si="17">IF(D11*14=0,"",D11*14)</f>
        <v/>
      </c>
      <c r="F11" s="56">
        <v>4</v>
      </c>
      <c r="G11" s="6">
        <v>60</v>
      </c>
      <c r="H11" s="56">
        <v>3</v>
      </c>
      <c r="I11" s="59" t="s">
        <v>71</v>
      </c>
      <c r="J11" s="57"/>
      <c r="K11" s="6"/>
      <c r="L11" s="56"/>
      <c r="M11" s="6"/>
      <c r="N11" s="56"/>
      <c r="O11" s="60"/>
      <c r="P11" s="56"/>
      <c r="Q11" s="6"/>
      <c r="R11" s="56"/>
      <c r="S11" s="6"/>
      <c r="T11" s="56"/>
      <c r="U11" s="59"/>
      <c r="V11" s="57"/>
      <c r="W11" s="6"/>
      <c r="X11" s="56"/>
      <c r="Y11" s="6"/>
      <c r="Z11" s="56"/>
      <c r="AA11" s="60"/>
      <c r="AB11" s="56"/>
      <c r="AC11" s="6"/>
      <c r="AD11" s="56"/>
      <c r="AE11" s="6"/>
      <c r="AF11" s="56"/>
      <c r="AG11" s="59"/>
      <c r="AH11" s="57"/>
      <c r="AI11" s="6"/>
      <c r="AJ11" s="56"/>
      <c r="AK11" s="6"/>
      <c r="AL11" s="56"/>
      <c r="AM11" s="60"/>
      <c r="AN11" s="57"/>
      <c r="AO11" s="6"/>
      <c r="AP11" s="58"/>
      <c r="AQ11" s="6"/>
      <c r="AR11" s="58"/>
      <c r="AS11" s="61"/>
      <c r="AT11" s="56"/>
      <c r="AU11" s="6"/>
      <c r="AV11" s="56"/>
      <c r="AW11" s="6"/>
      <c r="AX11" s="56"/>
      <c r="AY11" s="56"/>
      <c r="AZ11" s="8" t="str">
        <f t="shared" si="13"/>
        <v/>
      </c>
      <c r="BA11" s="6" t="str">
        <f t="shared" si="14"/>
        <v/>
      </c>
      <c r="BB11" s="9">
        <f t="shared" si="15"/>
        <v>4</v>
      </c>
      <c r="BC11" s="6">
        <f>IF((L11+F11+R11+X11+AD11+AJ11+AP11+AV11)*14=0,"",(L11+F11+R11+X11+AD11+AJ11+AP11+AV11)*14)</f>
        <v>56</v>
      </c>
      <c r="BD11" s="9">
        <f t="shared" ref="BD11:BD23" si="18">IF(N11+H11+T11+Z11+AF11+AL11+AR11+AX11=0,"",N11+H11+T11+Z11+AF11+AL11+AR11+AX11)</f>
        <v>3</v>
      </c>
      <c r="BE11" s="10">
        <f t="shared" si="16"/>
        <v>4</v>
      </c>
      <c r="BF11" s="415" t="s">
        <v>475</v>
      </c>
      <c r="BG11" s="313" t="s">
        <v>370</v>
      </c>
    </row>
    <row r="12" spans="1:59" s="64" customFormat="1" ht="15.75" customHeight="1" x14ac:dyDescent="0.25">
      <c r="A12" s="447" t="s">
        <v>291</v>
      </c>
      <c r="B12" s="51" t="s">
        <v>15</v>
      </c>
      <c r="C12" s="441" t="s">
        <v>292</v>
      </c>
      <c r="D12" s="56"/>
      <c r="E12" s="6" t="str">
        <f t="shared" si="17"/>
        <v/>
      </c>
      <c r="F12" s="56">
        <v>5</v>
      </c>
      <c r="G12" s="6">
        <v>90</v>
      </c>
      <c r="H12" s="56">
        <v>5</v>
      </c>
      <c r="I12" s="59" t="s">
        <v>71</v>
      </c>
      <c r="J12" s="57"/>
      <c r="K12" s="6" t="str">
        <f t="shared" si="0"/>
        <v/>
      </c>
      <c r="L12" s="56"/>
      <c r="M12" s="6" t="str">
        <f t="shared" ref="M12:M28" si="19">IF(L12*14=0,"",L12*14)</f>
        <v/>
      </c>
      <c r="N12" s="56"/>
      <c r="O12" s="60"/>
      <c r="P12" s="56"/>
      <c r="Q12" s="6" t="str">
        <f t="shared" si="1"/>
        <v/>
      </c>
      <c r="R12" s="56"/>
      <c r="S12" s="6" t="str">
        <f t="shared" si="2"/>
        <v/>
      </c>
      <c r="T12" s="56"/>
      <c r="U12" s="59"/>
      <c r="V12" s="57"/>
      <c r="W12" s="6" t="str">
        <f t="shared" si="3"/>
        <v/>
      </c>
      <c r="X12" s="56"/>
      <c r="Y12" s="6" t="str">
        <f t="shared" si="4"/>
        <v/>
      </c>
      <c r="Z12" s="56"/>
      <c r="AA12" s="60"/>
      <c r="AB12" s="56"/>
      <c r="AC12" s="6" t="str">
        <f t="shared" si="5"/>
        <v/>
      </c>
      <c r="AD12" s="56"/>
      <c r="AE12" s="6" t="str">
        <f t="shared" si="6"/>
        <v/>
      </c>
      <c r="AF12" s="56"/>
      <c r="AG12" s="59"/>
      <c r="AH12" s="57"/>
      <c r="AI12" s="6" t="str">
        <f t="shared" si="7"/>
        <v/>
      </c>
      <c r="AJ12" s="56"/>
      <c r="AK12" s="6" t="str">
        <f t="shared" si="8"/>
        <v/>
      </c>
      <c r="AL12" s="56"/>
      <c r="AM12" s="60"/>
      <c r="AN12" s="57"/>
      <c r="AO12" s="6" t="str">
        <f t="shared" si="9"/>
        <v/>
      </c>
      <c r="AP12" s="58"/>
      <c r="AQ12" s="6" t="str">
        <f t="shared" si="10"/>
        <v/>
      </c>
      <c r="AR12" s="58"/>
      <c r="AS12" s="61"/>
      <c r="AT12" s="56"/>
      <c r="AU12" s="6" t="str">
        <f t="shared" si="11"/>
        <v/>
      </c>
      <c r="AV12" s="56"/>
      <c r="AW12" s="6" t="str">
        <f t="shared" si="12"/>
        <v/>
      </c>
      <c r="AX12" s="56"/>
      <c r="AY12" s="56"/>
      <c r="AZ12" s="8" t="str">
        <f t="shared" si="13"/>
        <v/>
      </c>
      <c r="BA12" s="6" t="str">
        <f t="shared" si="14"/>
        <v/>
      </c>
      <c r="BB12" s="9">
        <f t="shared" si="15"/>
        <v>5</v>
      </c>
      <c r="BC12" s="6">
        <f t="shared" ref="BC12:BC30" si="20">IF((L12+F12+R12+X12+AD12+AJ12+AP12+AV12)*14=0,"",(L12+F12+R12+X12+AD12+AJ12+AP12+AV12)*14)</f>
        <v>70</v>
      </c>
      <c r="BD12" s="9">
        <f t="shared" si="18"/>
        <v>5</v>
      </c>
      <c r="BE12" s="10">
        <f t="shared" si="16"/>
        <v>5</v>
      </c>
      <c r="BF12" s="415" t="s">
        <v>475</v>
      </c>
      <c r="BG12" s="313" t="s">
        <v>370</v>
      </c>
    </row>
    <row r="13" spans="1:59" s="64" customFormat="1" ht="15.75" customHeight="1" x14ac:dyDescent="0.25">
      <c r="A13" s="447" t="s">
        <v>293</v>
      </c>
      <c r="B13" s="51" t="s">
        <v>15</v>
      </c>
      <c r="C13" s="441" t="s">
        <v>294</v>
      </c>
      <c r="D13" s="56"/>
      <c r="E13" s="6" t="str">
        <f t="shared" si="17"/>
        <v/>
      </c>
      <c r="F13" s="56">
        <v>5</v>
      </c>
      <c r="G13" s="6">
        <v>90</v>
      </c>
      <c r="H13" s="56">
        <v>5</v>
      </c>
      <c r="I13" s="59" t="s">
        <v>71</v>
      </c>
      <c r="J13" s="57"/>
      <c r="K13" s="6" t="str">
        <f t="shared" si="0"/>
        <v/>
      </c>
      <c r="L13" s="56"/>
      <c r="M13" s="6" t="str">
        <f t="shared" si="19"/>
        <v/>
      </c>
      <c r="N13" s="56"/>
      <c r="O13" s="60"/>
      <c r="P13" s="56"/>
      <c r="Q13" s="6" t="str">
        <f t="shared" si="1"/>
        <v/>
      </c>
      <c r="R13" s="56"/>
      <c r="S13" s="6" t="str">
        <f t="shared" si="2"/>
        <v/>
      </c>
      <c r="T13" s="56"/>
      <c r="U13" s="59"/>
      <c r="V13" s="57"/>
      <c r="W13" s="6" t="str">
        <f t="shared" si="3"/>
        <v/>
      </c>
      <c r="X13" s="56"/>
      <c r="Y13" s="6" t="str">
        <f t="shared" si="4"/>
        <v/>
      </c>
      <c r="Z13" s="56"/>
      <c r="AA13" s="60"/>
      <c r="AB13" s="56"/>
      <c r="AC13" s="6" t="str">
        <f t="shared" si="5"/>
        <v/>
      </c>
      <c r="AD13" s="56"/>
      <c r="AE13" s="6" t="str">
        <f t="shared" si="6"/>
        <v/>
      </c>
      <c r="AF13" s="56"/>
      <c r="AG13" s="59"/>
      <c r="AH13" s="57"/>
      <c r="AI13" s="6" t="str">
        <f t="shared" si="7"/>
        <v/>
      </c>
      <c r="AJ13" s="56"/>
      <c r="AK13" s="6" t="str">
        <f t="shared" si="8"/>
        <v/>
      </c>
      <c r="AL13" s="56"/>
      <c r="AM13" s="60"/>
      <c r="AN13" s="57"/>
      <c r="AO13" s="6" t="str">
        <f t="shared" si="9"/>
        <v/>
      </c>
      <c r="AP13" s="58"/>
      <c r="AQ13" s="6" t="str">
        <f t="shared" si="10"/>
        <v/>
      </c>
      <c r="AR13" s="58"/>
      <c r="AS13" s="61"/>
      <c r="AT13" s="56"/>
      <c r="AU13" s="6" t="str">
        <f t="shared" si="11"/>
        <v/>
      </c>
      <c r="AV13" s="56"/>
      <c r="AW13" s="6" t="str">
        <f t="shared" si="12"/>
        <v/>
      </c>
      <c r="AX13" s="56"/>
      <c r="AY13" s="56"/>
      <c r="AZ13" s="8" t="str">
        <f t="shared" si="13"/>
        <v/>
      </c>
      <c r="BA13" s="6" t="str">
        <f t="shared" si="14"/>
        <v/>
      </c>
      <c r="BB13" s="9">
        <f t="shared" si="15"/>
        <v>5</v>
      </c>
      <c r="BC13" s="6">
        <f t="shared" si="20"/>
        <v>70</v>
      </c>
      <c r="BD13" s="9">
        <f t="shared" si="18"/>
        <v>5</v>
      </c>
      <c r="BE13" s="10">
        <f t="shared" si="16"/>
        <v>5</v>
      </c>
      <c r="BF13" s="415" t="s">
        <v>475</v>
      </c>
      <c r="BG13" s="313" t="s">
        <v>370</v>
      </c>
    </row>
    <row r="14" spans="1:59" s="64" customFormat="1" ht="15.75" customHeight="1" x14ac:dyDescent="0.25">
      <c r="A14" s="447" t="s">
        <v>295</v>
      </c>
      <c r="B14" s="51" t="s">
        <v>15</v>
      </c>
      <c r="C14" s="441" t="s">
        <v>296</v>
      </c>
      <c r="D14" s="56"/>
      <c r="E14" s="6" t="str">
        <f>IF(D14*14=0,"",D14*14)</f>
        <v/>
      </c>
      <c r="F14" s="56">
        <v>8</v>
      </c>
      <c r="G14" s="6">
        <v>180</v>
      </c>
      <c r="H14" s="56">
        <v>6</v>
      </c>
      <c r="I14" s="59" t="s">
        <v>71</v>
      </c>
      <c r="J14" s="57"/>
      <c r="K14" s="6" t="str">
        <f t="shared" si="0"/>
        <v/>
      </c>
      <c r="L14" s="56"/>
      <c r="M14" s="6" t="str">
        <f t="shared" si="19"/>
        <v/>
      </c>
      <c r="N14" s="56"/>
      <c r="O14" s="60"/>
      <c r="P14" s="56"/>
      <c r="Q14" s="6" t="str">
        <f t="shared" si="1"/>
        <v/>
      </c>
      <c r="R14" s="56"/>
      <c r="S14" s="6" t="str">
        <f t="shared" si="2"/>
        <v/>
      </c>
      <c r="T14" s="56"/>
      <c r="U14" s="59"/>
      <c r="V14" s="57"/>
      <c r="W14" s="6" t="str">
        <f t="shared" si="3"/>
        <v/>
      </c>
      <c r="X14" s="56"/>
      <c r="Y14" s="6" t="str">
        <f t="shared" si="4"/>
        <v/>
      </c>
      <c r="Z14" s="56"/>
      <c r="AA14" s="60"/>
      <c r="AB14" s="56"/>
      <c r="AC14" s="6" t="str">
        <f t="shared" si="5"/>
        <v/>
      </c>
      <c r="AD14" s="56"/>
      <c r="AE14" s="6" t="str">
        <f t="shared" si="6"/>
        <v/>
      </c>
      <c r="AF14" s="56"/>
      <c r="AG14" s="59"/>
      <c r="AH14" s="57"/>
      <c r="AI14" s="6" t="str">
        <f t="shared" si="7"/>
        <v/>
      </c>
      <c r="AJ14" s="56"/>
      <c r="AK14" s="6" t="str">
        <f t="shared" si="8"/>
        <v/>
      </c>
      <c r="AL14" s="56"/>
      <c r="AM14" s="60"/>
      <c r="AN14" s="57"/>
      <c r="AO14" s="6" t="str">
        <f t="shared" si="9"/>
        <v/>
      </c>
      <c r="AP14" s="58"/>
      <c r="AQ14" s="6" t="str">
        <f t="shared" si="10"/>
        <v/>
      </c>
      <c r="AR14" s="58"/>
      <c r="AS14" s="61"/>
      <c r="AT14" s="56"/>
      <c r="AU14" s="6" t="str">
        <f t="shared" si="11"/>
        <v/>
      </c>
      <c r="AV14" s="56"/>
      <c r="AW14" s="6" t="str">
        <f t="shared" si="12"/>
        <v/>
      </c>
      <c r="AX14" s="56"/>
      <c r="AY14" s="56"/>
      <c r="AZ14" s="8" t="str">
        <f t="shared" si="13"/>
        <v/>
      </c>
      <c r="BA14" s="6" t="str">
        <f t="shared" si="14"/>
        <v/>
      </c>
      <c r="BB14" s="9">
        <f t="shared" si="15"/>
        <v>8</v>
      </c>
      <c r="BC14" s="6">
        <f t="shared" si="20"/>
        <v>112</v>
      </c>
      <c r="BD14" s="9">
        <f t="shared" si="18"/>
        <v>6</v>
      </c>
      <c r="BE14" s="10">
        <f t="shared" si="16"/>
        <v>8</v>
      </c>
      <c r="BF14" s="415" t="s">
        <v>475</v>
      </c>
      <c r="BG14" s="313" t="s">
        <v>370</v>
      </c>
    </row>
    <row r="15" spans="1:59" s="64" customFormat="1" ht="15.75" customHeight="1" x14ac:dyDescent="0.25">
      <c r="A15" s="447" t="s">
        <v>550</v>
      </c>
      <c r="B15" s="51" t="s">
        <v>15</v>
      </c>
      <c r="C15" s="441" t="s">
        <v>348</v>
      </c>
      <c r="D15" s="56"/>
      <c r="E15" s="6"/>
      <c r="F15" s="56"/>
      <c r="G15" s="6" t="str">
        <f t="shared" ref="G15:G20" si="21">IF(F15*14=0,"",F15*14)</f>
        <v/>
      </c>
      <c r="H15" s="56"/>
      <c r="I15" s="278"/>
      <c r="J15" s="57">
        <v>5</v>
      </c>
      <c r="K15" s="6">
        <f t="shared" si="0"/>
        <v>70</v>
      </c>
      <c r="L15" s="56">
        <v>1</v>
      </c>
      <c r="M15" s="6">
        <f t="shared" si="19"/>
        <v>14</v>
      </c>
      <c r="N15" s="56">
        <v>6</v>
      </c>
      <c r="O15" s="60" t="s">
        <v>74</v>
      </c>
      <c r="P15" s="56"/>
      <c r="Q15" s="6" t="str">
        <f t="shared" si="1"/>
        <v/>
      </c>
      <c r="R15" s="56"/>
      <c r="S15" s="6" t="str">
        <f t="shared" si="2"/>
        <v/>
      </c>
      <c r="T15" s="56"/>
      <c r="U15" s="59"/>
      <c r="V15" s="57"/>
      <c r="W15" s="6" t="str">
        <f t="shared" si="3"/>
        <v/>
      </c>
      <c r="X15" s="56"/>
      <c r="Y15" s="6" t="str">
        <f t="shared" si="4"/>
        <v/>
      </c>
      <c r="Z15" s="56"/>
      <c r="AA15" s="60"/>
      <c r="AB15" s="56"/>
      <c r="AC15" s="6" t="str">
        <f t="shared" si="5"/>
        <v/>
      </c>
      <c r="AD15" s="56"/>
      <c r="AE15" s="6" t="str">
        <f t="shared" si="6"/>
        <v/>
      </c>
      <c r="AF15" s="56"/>
      <c r="AG15" s="59"/>
      <c r="AH15" s="57"/>
      <c r="AI15" s="6" t="str">
        <f t="shared" si="7"/>
        <v/>
      </c>
      <c r="AJ15" s="56"/>
      <c r="AK15" s="6" t="str">
        <f t="shared" si="8"/>
        <v/>
      </c>
      <c r="AL15" s="56"/>
      <c r="AM15" s="60"/>
      <c r="AN15" s="57"/>
      <c r="AO15" s="6" t="str">
        <f t="shared" si="9"/>
        <v/>
      </c>
      <c r="AP15" s="58"/>
      <c r="AQ15" s="6" t="str">
        <f t="shared" si="10"/>
        <v/>
      </c>
      <c r="AR15" s="58"/>
      <c r="AS15" s="61"/>
      <c r="AT15" s="56"/>
      <c r="AU15" s="6" t="str">
        <f t="shared" si="11"/>
        <v/>
      </c>
      <c r="AV15" s="56"/>
      <c r="AW15" s="6" t="str">
        <f t="shared" si="12"/>
        <v/>
      </c>
      <c r="AX15" s="56"/>
      <c r="AY15" s="56"/>
      <c r="AZ15" s="8">
        <f>IF(D15+J15+P15+V15+AB15+AH15+AN15+AT15=0,"",D15+J15+P15+V15+AB15+AH15+AN15+AT15)</f>
        <v>5</v>
      </c>
      <c r="BA15" s="6">
        <f>IF((D15+J15+P15+V15+AB15+AH15+AN15+AT15)*14=0,"",(D15+J15+P15+V15+AB15+AH15+AN15+AT15)*14)</f>
        <v>70</v>
      </c>
      <c r="BB15" s="9">
        <f>IF(F15+L15+R15+X15+AD15+AJ15+AP15+AV15=0,"",F15+L15+R15+X15+AD15+AJ15+AP15+AV15)</f>
        <v>1</v>
      </c>
      <c r="BC15" s="6">
        <f>IF((L15+F15+R15+X15+AD15+AJ15+AP15+AV15)*14=0,"",(L15+F15+R15+X15+AD15+AJ15+AP15+AV15)*14)</f>
        <v>14</v>
      </c>
      <c r="BD15" s="9">
        <f>IF(N15+H15+T15+Z15+AF15+AL15+AR15+AX15=0,"",N15+H15+T15+Z15+AF15+AL15+AR15+AX15)</f>
        <v>6</v>
      </c>
      <c r="BE15" s="10">
        <f>IF(D15+F15+L15+J15+P15+R15+V15+X15+AB15+AD15+AH15+AJ15+AN15+AP15+AT15+AV15=0,"",D15+F15+L15+J15+P15+R15+V15+X15+AB15+AD15+AH15+AJ15+AN15+AP15+AT15+AV15)</f>
        <v>6</v>
      </c>
      <c r="BF15" s="251" t="s">
        <v>556</v>
      </c>
      <c r="BG15" s="280" t="s">
        <v>216</v>
      </c>
    </row>
    <row r="16" spans="1:59" s="64" customFormat="1" ht="15.75" customHeight="1" x14ac:dyDescent="0.25">
      <c r="A16" s="454" t="s">
        <v>335</v>
      </c>
      <c r="B16" s="258" t="s">
        <v>15</v>
      </c>
      <c r="C16" s="441" t="s">
        <v>336</v>
      </c>
      <c r="D16" s="56"/>
      <c r="E16" s="6"/>
      <c r="F16" s="56"/>
      <c r="G16" s="6" t="str">
        <f t="shared" si="21"/>
        <v/>
      </c>
      <c r="H16" s="56"/>
      <c r="I16" s="278"/>
      <c r="J16" s="56"/>
      <c r="K16" s="6" t="str">
        <f>IF(J16*14=0,"",J16*14)</f>
        <v/>
      </c>
      <c r="L16" s="56">
        <v>4</v>
      </c>
      <c r="M16" s="6">
        <f>IF(L16*14=0,"",L16*14)</f>
        <v>56</v>
      </c>
      <c r="N16" s="56">
        <v>5</v>
      </c>
      <c r="O16" s="278" t="s">
        <v>71</v>
      </c>
      <c r="P16" s="56"/>
      <c r="Q16" s="6"/>
      <c r="R16" s="56"/>
      <c r="S16" s="6"/>
      <c r="T16" s="56"/>
      <c r="U16" s="59"/>
      <c r="V16" s="57"/>
      <c r="W16" s="6"/>
      <c r="X16" s="56"/>
      <c r="Y16" s="6"/>
      <c r="Z16" s="56"/>
      <c r="AA16" s="60"/>
      <c r="AB16" s="56"/>
      <c r="AC16" s="6"/>
      <c r="AD16" s="56"/>
      <c r="AE16" s="6"/>
      <c r="AF16" s="56"/>
      <c r="AG16" s="59"/>
      <c r="AH16" s="57"/>
      <c r="AI16" s="6"/>
      <c r="AJ16" s="56"/>
      <c r="AK16" s="6"/>
      <c r="AL16" s="56"/>
      <c r="AM16" s="60"/>
      <c r="AN16" s="57"/>
      <c r="AO16" s="6"/>
      <c r="AP16" s="58"/>
      <c r="AQ16" s="6"/>
      <c r="AR16" s="58"/>
      <c r="AS16" s="61"/>
      <c r="AT16" s="56"/>
      <c r="AU16" s="6"/>
      <c r="AV16" s="56"/>
      <c r="AW16" s="6"/>
      <c r="AX16" s="56"/>
      <c r="AY16" s="56"/>
      <c r="AZ16" s="8" t="str">
        <f>IF(D16+J16+P16+V16+AB16+AH16+AN16+AT16=0,"",D16+J16+P16+V16+AB16+AH16+AN16+AT16)</f>
        <v/>
      </c>
      <c r="BA16" s="6" t="str">
        <f>IF((D16+J16+P16+V16+AB16+AH16+AN16+AT16)*14=0,"",(D16+J16+P16+V16+AB16+AH16+AN16+AT16)*14)</f>
        <v/>
      </c>
      <c r="BB16" s="9">
        <f>IF(F16+L16+R16+X16+AD16+AJ16+AP16+AV16=0,"",F16+L16+R16+X16+AD16+AJ16+AP16+AV16)</f>
        <v>4</v>
      </c>
      <c r="BC16" s="6">
        <f>IF((L16+F16+R16+X16+AD16+AJ16+AP16+AV16)*14=0,"",(L16+F16+R16+X16+AD16+AJ16+AP16+AV16)*14)</f>
        <v>56</v>
      </c>
      <c r="BD16" s="9">
        <f>IF(N16+H16+T16+Z16+AF16+AL16+AR16+AX16=0,"",N16+H16+T16+Z16+AF16+AL16+AR16+AX16)</f>
        <v>5</v>
      </c>
      <c r="BE16" s="10">
        <f>IF(D16+F16+L16+J16+P16+R16+V16+X16+AB16+AD16+AH16+AJ16+AN16+AP16+AT16+AV16=0,"",D16+F16+L16+J16+P16+R16+V16+X16+AB16+AD16+AH16+AJ16+AN16+AP16+AT16+AV16)</f>
        <v>4</v>
      </c>
      <c r="BF16" s="251" t="s">
        <v>557</v>
      </c>
      <c r="BG16" s="280" t="s">
        <v>173</v>
      </c>
    </row>
    <row r="17" spans="1:59" s="64" customFormat="1" ht="15.75" customHeight="1" x14ac:dyDescent="0.25">
      <c r="A17" s="447" t="s">
        <v>367</v>
      </c>
      <c r="B17" s="51" t="s">
        <v>15</v>
      </c>
      <c r="C17" s="441" t="s">
        <v>297</v>
      </c>
      <c r="D17" s="56"/>
      <c r="E17" s="6"/>
      <c r="F17" s="56"/>
      <c r="G17" s="6" t="str">
        <f t="shared" si="21"/>
        <v/>
      </c>
      <c r="H17" s="56"/>
      <c r="I17" s="278"/>
      <c r="J17" s="56">
        <v>2</v>
      </c>
      <c r="K17" s="6">
        <f>IF(J17*14=0,"",J17*14)</f>
        <v>28</v>
      </c>
      <c r="L17" s="56"/>
      <c r="M17" s="6" t="str">
        <f>IF(L17*14=0,"",L17*14)</f>
        <v/>
      </c>
      <c r="N17" s="56">
        <v>2</v>
      </c>
      <c r="O17" s="278" t="s">
        <v>15</v>
      </c>
      <c r="P17" s="56"/>
      <c r="Q17" s="6"/>
      <c r="R17" s="56"/>
      <c r="S17" s="6"/>
      <c r="T17" s="56"/>
      <c r="U17" s="59"/>
      <c r="V17" s="57"/>
      <c r="W17" s="6"/>
      <c r="X17" s="56"/>
      <c r="Y17" s="6"/>
      <c r="Z17" s="56"/>
      <c r="AA17" s="60"/>
      <c r="AB17" s="56"/>
      <c r="AC17" s="6"/>
      <c r="AD17" s="56"/>
      <c r="AE17" s="6"/>
      <c r="AF17" s="56"/>
      <c r="AG17" s="59"/>
      <c r="AH17" s="57"/>
      <c r="AI17" s="6"/>
      <c r="AJ17" s="56"/>
      <c r="AK17" s="6"/>
      <c r="AL17" s="56"/>
      <c r="AM17" s="60"/>
      <c r="AN17" s="57"/>
      <c r="AO17" s="6"/>
      <c r="AP17" s="58"/>
      <c r="AQ17" s="6"/>
      <c r="AR17" s="58"/>
      <c r="AS17" s="61"/>
      <c r="AT17" s="56"/>
      <c r="AU17" s="6"/>
      <c r="AV17" s="56"/>
      <c r="AW17" s="6"/>
      <c r="AX17" s="56"/>
      <c r="AY17" s="56"/>
      <c r="AZ17" s="8">
        <f>IF(D17+J17+P17+V17+AB17+AH17+AN17+AT17=0,"",D17+J17+P17+V17+AB17+AH17+AN17+AT17)</f>
        <v>2</v>
      </c>
      <c r="BA17" s="6">
        <f>IF((D17+J17+P17+V17+AB17+AH17+AN17+AT17)*14=0,"",(D17+J17+P17+V17+AB17+AH17+AN17+AT17)*14)</f>
        <v>28</v>
      </c>
      <c r="BB17" s="9" t="str">
        <f>IF(F17+L17+R17+X17+AD17+AJ17+AP17+AV17=0,"",F17+L17+R17+X17+AD17+AJ17+AP17+AV17)</f>
        <v/>
      </c>
      <c r="BC17" s="6" t="str">
        <f>IF((L17+F17+R17+X17+AD17+AJ17+AP17+AV17)*14=0,"",(L17+F17+R17+X17+AD17+AJ17+AP17+AV17)*14)</f>
        <v/>
      </c>
      <c r="BD17" s="9">
        <f>IF(N17+H17+T17+Z17+AF17+AL17+AR17+AX17=0,"",N17+H17+T17+Z17+AF17+AL17+AR17+AX17)</f>
        <v>2</v>
      </c>
      <c r="BE17" s="10">
        <f>IF(D17+F17+L17+J17+P17+R17+V17+X17+AB17+AD17+AH17+AJ17+AN17+AP17+AT17+AV17=0,"",D17+F17+L17+J17+P17+R17+V17+X17+AB17+AD17+AH17+AJ17+AN17+AP17+AT17+AV17)</f>
        <v>2</v>
      </c>
      <c r="BF17" s="252" t="s">
        <v>558</v>
      </c>
      <c r="BG17" s="280" t="s">
        <v>199</v>
      </c>
    </row>
    <row r="18" spans="1:59" ht="15.75" customHeight="1" x14ac:dyDescent="0.25">
      <c r="A18" s="447" t="s">
        <v>174</v>
      </c>
      <c r="B18" s="51" t="s">
        <v>15</v>
      </c>
      <c r="C18" s="441" t="s">
        <v>72</v>
      </c>
      <c r="D18" s="56"/>
      <c r="E18" s="6"/>
      <c r="F18" s="56"/>
      <c r="G18" s="6" t="str">
        <f t="shared" si="21"/>
        <v/>
      </c>
      <c r="H18" s="56"/>
      <c r="I18" s="60"/>
      <c r="J18" s="56"/>
      <c r="K18" s="6" t="str">
        <f>IF(J18*14=0,"",J18*14)</f>
        <v/>
      </c>
      <c r="L18" s="56"/>
      <c r="M18" s="6" t="str">
        <f>IF(L18*14=0,"",L18*14)</f>
        <v/>
      </c>
      <c r="N18" s="56"/>
      <c r="O18" s="60"/>
      <c r="P18" s="56">
        <v>1</v>
      </c>
      <c r="Q18" s="6">
        <f t="shared" si="1"/>
        <v>14</v>
      </c>
      <c r="R18" s="56">
        <v>1</v>
      </c>
      <c r="S18" s="6">
        <f t="shared" si="2"/>
        <v>14</v>
      </c>
      <c r="T18" s="56">
        <v>2</v>
      </c>
      <c r="U18" s="59" t="s">
        <v>71</v>
      </c>
      <c r="V18" s="57"/>
      <c r="W18" s="6" t="str">
        <f t="shared" si="3"/>
        <v/>
      </c>
      <c r="X18" s="56"/>
      <c r="Y18" s="6" t="str">
        <f t="shared" si="4"/>
        <v/>
      </c>
      <c r="Z18" s="56"/>
      <c r="AA18" s="60"/>
      <c r="AB18" s="56"/>
      <c r="AC18" s="6" t="str">
        <f t="shared" si="5"/>
        <v/>
      </c>
      <c r="AD18" s="56"/>
      <c r="AE18" s="6" t="str">
        <f t="shared" si="6"/>
        <v/>
      </c>
      <c r="AF18" s="56"/>
      <c r="AG18" s="59"/>
      <c r="AH18" s="57"/>
      <c r="AI18" s="6" t="str">
        <f t="shared" si="7"/>
        <v/>
      </c>
      <c r="AJ18" s="56"/>
      <c r="AK18" s="6" t="str">
        <f t="shared" si="8"/>
        <v/>
      </c>
      <c r="AL18" s="56"/>
      <c r="AM18" s="60"/>
      <c r="AN18" s="57"/>
      <c r="AO18" s="6" t="str">
        <f t="shared" si="9"/>
        <v/>
      </c>
      <c r="AP18" s="58"/>
      <c r="AQ18" s="6" t="str">
        <f t="shared" si="10"/>
        <v/>
      </c>
      <c r="AR18" s="58"/>
      <c r="AS18" s="61"/>
      <c r="AT18" s="56"/>
      <c r="AU18" s="6" t="str">
        <f t="shared" si="11"/>
        <v/>
      </c>
      <c r="AV18" s="56"/>
      <c r="AW18" s="6" t="str">
        <f t="shared" si="12"/>
        <v/>
      </c>
      <c r="AX18" s="56"/>
      <c r="AY18" s="56"/>
      <c r="AZ18" s="8">
        <f>IF(D18+J18+P18+V18+AB18+AH18+AN18+AT18=0,"",D18+J18+P18+V18+AB18+AH18+AN18+AT18)</f>
        <v>1</v>
      </c>
      <c r="BA18" s="6">
        <f>IF((D18+J18+P18+V18+AB18+AH18+AN18+AT18)*14=0,"",(D18+J18+P18+V18+AB18+AH18+AN18+AT18)*14)</f>
        <v>14</v>
      </c>
      <c r="BB18" s="9">
        <f>IF(F18+L18+R18+X18+AD18+AJ18+AP18+AV18=0,"",F18+L18+R18+X18+AD18+AJ18+AP18+AV18)</f>
        <v>1</v>
      </c>
      <c r="BC18" s="6">
        <f>IF((L18+F18+R18+X18+AD18+AJ18+AP18+AV18)*14=0,"",(L18+F18+R18+X18+AD18+AJ18+AP18+AV18)*14)</f>
        <v>14</v>
      </c>
      <c r="BD18" s="9">
        <f>IF(N18+H18+T18+Z18+AF18+AL18+AR18+AX18=0,"",N18+H18+T18+Z18+AF18+AL18+AR18+AX18)</f>
        <v>2</v>
      </c>
      <c r="BE18" s="10">
        <f>IF(D18+F18+L18+J18+P18+R18+V18+X18+AB18+AD18+AH18+AJ18+AN18+AP18+AT18+AV18=0,"",D18+F18+L18+J18+P18+R18+V18+X18+AB18+AD18+AH18+AJ18+AN18+AP18+AT18+AV18)</f>
        <v>2</v>
      </c>
      <c r="BF18" s="242" t="s">
        <v>477</v>
      </c>
      <c r="BG18" s="280" t="s">
        <v>187</v>
      </c>
    </row>
    <row r="19" spans="1:59" ht="15.75" customHeight="1" x14ac:dyDescent="0.25">
      <c r="A19" s="447" t="s">
        <v>248</v>
      </c>
      <c r="B19" s="51" t="s">
        <v>15</v>
      </c>
      <c r="C19" s="441" t="s">
        <v>386</v>
      </c>
      <c r="D19" s="56"/>
      <c r="E19" s="6" t="str">
        <f>IF(D19*14=0,"",D19*14)</f>
        <v/>
      </c>
      <c r="F19" s="56"/>
      <c r="G19" s="6" t="str">
        <f t="shared" si="21"/>
        <v/>
      </c>
      <c r="H19" s="56"/>
      <c r="I19" s="278"/>
      <c r="J19" s="56"/>
      <c r="K19" s="6" t="str">
        <f>IF(J19*14=0,"",J19*14)</f>
        <v/>
      </c>
      <c r="L19" s="56"/>
      <c r="M19" s="6" t="str">
        <f>IF(L19*14=0,"",L19*14)</f>
        <v/>
      </c>
      <c r="N19" s="56"/>
      <c r="O19" s="278"/>
      <c r="P19" s="56"/>
      <c r="Q19" s="6"/>
      <c r="R19" s="56"/>
      <c r="S19" s="6"/>
      <c r="T19" s="56"/>
      <c r="U19" s="278"/>
      <c r="V19" s="56">
        <v>1</v>
      </c>
      <c r="W19" s="6">
        <f t="shared" ref="W19:W30" si="22">IF(V19*14=0,"",V19*14)</f>
        <v>14</v>
      </c>
      <c r="X19" s="56">
        <v>1</v>
      </c>
      <c r="Y19" s="6">
        <f t="shared" ref="Y19:Y30" si="23">IF(X19*14=0,"",X19*14)</f>
        <v>14</v>
      </c>
      <c r="Z19" s="56">
        <v>2</v>
      </c>
      <c r="AA19" s="278" t="s">
        <v>74</v>
      </c>
      <c r="AB19" s="56"/>
      <c r="AC19" s="6" t="str">
        <f t="shared" si="5"/>
        <v/>
      </c>
      <c r="AD19" s="56"/>
      <c r="AE19" s="6" t="str">
        <f t="shared" si="6"/>
        <v/>
      </c>
      <c r="AF19" s="56"/>
      <c r="AG19" s="59"/>
      <c r="AH19" s="57"/>
      <c r="AI19" s="6" t="str">
        <f t="shared" si="7"/>
        <v/>
      </c>
      <c r="AJ19" s="56"/>
      <c r="AK19" s="6" t="str">
        <f t="shared" si="8"/>
        <v/>
      </c>
      <c r="AL19" s="56"/>
      <c r="AM19" s="60"/>
      <c r="AN19" s="57"/>
      <c r="AO19" s="6" t="str">
        <f t="shared" si="9"/>
        <v/>
      </c>
      <c r="AP19" s="58"/>
      <c r="AQ19" s="6" t="str">
        <f t="shared" si="10"/>
        <v/>
      </c>
      <c r="AR19" s="58"/>
      <c r="AS19" s="61"/>
      <c r="AT19" s="56"/>
      <c r="AU19" s="6" t="str">
        <f t="shared" si="11"/>
        <v/>
      </c>
      <c r="AV19" s="56"/>
      <c r="AW19" s="6" t="str">
        <f t="shared" si="12"/>
        <v/>
      </c>
      <c r="AX19" s="56"/>
      <c r="AY19" s="56"/>
      <c r="AZ19" s="8">
        <f t="shared" si="13"/>
        <v>1</v>
      </c>
      <c r="BA19" s="6">
        <f t="shared" si="14"/>
        <v>14</v>
      </c>
      <c r="BB19" s="9">
        <f t="shared" si="15"/>
        <v>1</v>
      </c>
      <c r="BC19" s="6">
        <f t="shared" si="20"/>
        <v>14</v>
      </c>
      <c r="BD19" s="9">
        <f t="shared" si="18"/>
        <v>2</v>
      </c>
      <c r="BE19" s="10">
        <f t="shared" si="16"/>
        <v>2</v>
      </c>
      <c r="BF19" s="569" t="s">
        <v>559</v>
      </c>
      <c r="BG19" s="280" t="s">
        <v>337</v>
      </c>
    </row>
    <row r="20" spans="1:59" ht="15.75" customHeight="1" x14ac:dyDescent="0.25">
      <c r="A20" s="447" t="s">
        <v>357</v>
      </c>
      <c r="B20" s="51" t="s">
        <v>15</v>
      </c>
      <c r="C20" s="441" t="s">
        <v>385</v>
      </c>
      <c r="D20" s="56"/>
      <c r="E20" s="6" t="str">
        <f t="shared" si="17"/>
        <v/>
      </c>
      <c r="F20" s="56"/>
      <c r="G20" s="6" t="str">
        <f t="shared" si="21"/>
        <v/>
      </c>
      <c r="H20" s="56"/>
      <c r="I20" s="59"/>
      <c r="J20" s="57"/>
      <c r="K20" s="6" t="str">
        <f>IF(J20*14=0,"",J20*14)</f>
        <v/>
      </c>
      <c r="L20" s="56"/>
      <c r="M20" s="6" t="str">
        <f t="shared" si="19"/>
        <v/>
      </c>
      <c r="N20" s="56"/>
      <c r="O20" s="60"/>
      <c r="P20" s="56"/>
      <c r="Q20" s="6" t="str">
        <f t="shared" si="1"/>
        <v/>
      </c>
      <c r="R20" s="56"/>
      <c r="S20" s="6" t="str">
        <f t="shared" si="2"/>
        <v/>
      </c>
      <c r="T20" s="56"/>
      <c r="U20" s="59"/>
      <c r="V20" s="57">
        <v>1</v>
      </c>
      <c r="W20" s="6">
        <f t="shared" si="22"/>
        <v>14</v>
      </c>
      <c r="X20" s="56">
        <v>1</v>
      </c>
      <c r="Y20" s="6">
        <f t="shared" si="23"/>
        <v>14</v>
      </c>
      <c r="Z20" s="56">
        <v>2</v>
      </c>
      <c r="AA20" s="60" t="s">
        <v>74</v>
      </c>
      <c r="AB20" s="56"/>
      <c r="AC20" s="6" t="str">
        <f t="shared" si="5"/>
        <v/>
      </c>
      <c r="AD20" s="56"/>
      <c r="AE20" s="6" t="str">
        <f t="shared" si="6"/>
        <v/>
      </c>
      <c r="AF20" s="56"/>
      <c r="AG20" s="59"/>
      <c r="AH20" s="57"/>
      <c r="AI20" s="6" t="str">
        <f t="shared" si="7"/>
        <v/>
      </c>
      <c r="AJ20" s="56"/>
      <c r="AK20" s="6" t="str">
        <f t="shared" si="8"/>
        <v/>
      </c>
      <c r="AL20" s="56"/>
      <c r="AM20" s="60"/>
      <c r="AN20" s="57"/>
      <c r="AO20" s="6" t="str">
        <f t="shared" si="9"/>
        <v/>
      </c>
      <c r="AP20" s="58"/>
      <c r="AQ20" s="6" t="str">
        <f t="shared" si="10"/>
        <v/>
      </c>
      <c r="AR20" s="58"/>
      <c r="AS20" s="61"/>
      <c r="AT20" s="56"/>
      <c r="AU20" s="6" t="str">
        <f t="shared" si="11"/>
        <v/>
      </c>
      <c r="AV20" s="56"/>
      <c r="AW20" s="6" t="str">
        <f t="shared" si="12"/>
        <v/>
      </c>
      <c r="AX20" s="56"/>
      <c r="AY20" s="56"/>
      <c r="AZ20" s="8">
        <f t="shared" si="13"/>
        <v>1</v>
      </c>
      <c r="BA20" s="6">
        <f t="shared" si="14"/>
        <v>14</v>
      </c>
      <c r="BB20" s="9">
        <f t="shared" si="15"/>
        <v>1</v>
      </c>
      <c r="BC20" s="6">
        <f t="shared" si="20"/>
        <v>14</v>
      </c>
      <c r="BD20" s="9">
        <f t="shared" si="18"/>
        <v>2</v>
      </c>
      <c r="BE20" s="10">
        <f t="shared" si="16"/>
        <v>2</v>
      </c>
      <c r="BF20" s="415" t="s">
        <v>477</v>
      </c>
      <c r="BG20" s="280" t="s">
        <v>312</v>
      </c>
    </row>
    <row r="21" spans="1:59" s="64" customFormat="1" ht="15.75" customHeight="1" x14ac:dyDescent="0.25">
      <c r="A21" s="447" t="s">
        <v>76</v>
      </c>
      <c r="B21" s="51" t="s">
        <v>15</v>
      </c>
      <c r="C21" s="441" t="s">
        <v>77</v>
      </c>
      <c r="D21" s="331"/>
      <c r="E21" s="332" t="str">
        <f t="shared" si="17"/>
        <v/>
      </c>
      <c r="F21" s="331"/>
      <c r="G21" s="6" t="str">
        <f t="shared" ref="G21:G28" si="24">IF(F21*14=0,"",F21*14)</f>
        <v/>
      </c>
      <c r="H21" s="331"/>
      <c r="I21" s="333"/>
      <c r="J21" s="334"/>
      <c r="K21" s="335" t="str">
        <f t="shared" si="0"/>
        <v/>
      </c>
      <c r="L21" s="331"/>
      <c r="M21" s="335" t="str">
        <f t="shared" si="19"/>
        <v/>
      </c>
      <c r="N21" s="331"/>
      <c r="O21" s="336"/>
      <c r="P21" s="56">
        <v>2</v>
      </c>
      <c r="Q21" s="6">
        <f t="shared" si="1"/>
        <v>28</v>
      </c>
      <c r="R21" s="331"/>
      <c r="S21" s="332" t="str">
        <f t="shared" si="2"/>
        <v/>
      </c>
      <c r="T21" s="56">
        <v>2</v>
      </c>
      <c r="U21" s="59" t="s">
        <v>74</v>
      </c>
      <c r="V21" s="334"/>
      <c r="W21" s="332" t="str">
        <f t="shared" si="22"/>
        <v/>
      </c>
      <c r="X21" s="331"/>
      <c r="Y21" s="332" t="str">
        <f t="shared" si="23"/>
        <v/>
      </c>
      <c r="Z21" s="331"/>
      <c r="AA21" s="336"/>
      <c r="AB21" s="331"/>
      <c r="AC21" s="332" t="str">
        <f t="shared" si="5"/>
        <v/>
      </c>
      <c r="AD21" s="331"/>
      <c r="AE21" s="332" t="str">
        <f t="shared" si="6"/>
        <v/>
      </c>
      <c r="AF21" s="331"/>
      <c r="AG21" s="333"/>
      <c r="AH21" s="334"/>
      <c r="AI21" s="332" t="str">
        <f t="shared" si="7"/>
        <v/>
      </c>
      <c r="AJ21" s="331"/>
      <c r="AK21" s="332" t="str">
        <f t="shared" si="8"/>
        <v/>
      </c>
      <c r="AL21" s="331"/>
      <c r="AM21" s="336"/>
      <c r="AN21" s="334"/>
      <c r="AO21" s="332" t="str">
        <f t="shared" si="9"/>
        <v/>
      </c>
      <c r="AP21" s="337"/>
      <c r="AQ21" s="332" t="str">
        <f t="shared" si="10"/>
        <v/>
      </c>
      <c r="AR21" s="337"/>
      <c r="AS21" s="338"/>
      <c r="AT21" s="331"/>
      <c r="AU21" s="332" t="str">
        <f t="shared" si="11"/>
        <v/>
      </c>
      <c r="AV21" s="331"/>
      <c r="AW21" s="332" t="str">
        <f t="shared" si="12"/>
        <v/>
      </c>
      <c r="AX21" s="331"/>
      <c r="AY21" s="331"/>
      <c r="AZ21" s="351">
        <f t="shared" si="13"/>
        <v>2</v>
      </c>
      <c r="BA21" s="350">
        <f t="shared" si="14"/>
        <v>28</v>
      </c>
      <c r="BB21" s="352" t="str">
        <f t="shared" si="15"/>
        <v/>
      </c>
      <c r="BC21" s="350" t="str">
        <f t="shared" si="20"/>
        <v/>
      </c>
      <c r="BD21" s="352">
        <f t="shared" si="18"/>
        <v>2</v>
      </c>
      <c r="BE21" s="353">
        <f t="shared" si="16"/>
        <v>2</v>
      </c>
      <c r="BF21" s="251" t="s">
        <v>556</v>
      </c>
      <c r="BG21" s="345" t="s">
        <v>228</v>
      </c>
    </row>
    <row r="22" spans="1:59" s="344" customFormat="1" ht="15.75" customHeight="1" x14ac:dyDescent="0.25">
      <c r="A22" s="453" t="s">
        <v>201</v>
      </c>
      <c r="B22" s="53" t="s">
        <v>15</v>
      </c>
      <c r="C22" s="441" t="s">
        <v>82</v>
      </c>
      <c r="D22" s="56"/>
      <c r="E22" s="6" t="str">
        <f t="shared" si="17"/>
        <v/>
      </c>
      <c r="F22" s="56"/>
      <c r="G22" s="6" t="str">
        <f t="shared" si="24"/>
        <v/>
      </c>
      <c r="H22" s="56"/>
      <c r="I22" s="59"/>
      <c r="J22" s="302">
        <v>2</v>
      </c>
      <c r="K22" s="297">
        <f t="shared" si="0"/>
        <v>28</v>
      </c>
      <c r="L22" s="300">
        <v>2</v>
      </c>
      <c r="M22" s="297">
        <f t="shared" si="19"/>
        <v>28</v>
      </c>
      <c r="N22" s="300">
        <v>4</v>
      </c>
      <c r="O22" s="278" t="s">
        <v>15</v>
      </c>
      <c r="P22" s="56"/>
      <c r="Q22" s="6" t="str">
        <f t="shared" si="1"/>
        <v/>
      </c>
      <c r="R22" s="56"/>
      <c r="S22" s="6" t="str">
        <f t="shared" si="2"/>
        <v/>
      </c>
      <c r="T22" s="56"/>
      <c r="U22" s="59"/>
      <c r="V22" s="57"/>
      <c r="W22" s="6" t="str">
        <f t="shared" si="22"/>
        <v/>
      </c>
      <c r="X22" s="56"/>
      <c r="Y22" s="6" t="str">
        <f t="shared" si="23"/>
        <v/>
      </c>
      <c r="Z22" s="56"/>
      <c r="AA22" s="60"/>
      <c r="AB22" s="56"/>
      <c r="AC22" s="6" t="str">
        <f t="shared" si="5"/>
        <v/>
      </c>
      <c r="AD22" s="56"/>
      <c r="AE22" s="6" t="str">
        <f t="shared" si="6"/>
        <v/>
      </c>
      <c r="AF22" s="56"/>
      <c r="AG22" s="59"/>
      <c r="AH22" s="57"/>
      <c r="AI22" s="6" t="str">
        <f t="shared" si="7"/>
        <v/>
      </c>
      <c r="AJ22" s="56"/>
      <c r="AK22" s="6" t="str">
        <f t="shared" si="8"/>
        <v/>
      </c>
      <c r="AL22" s="56"/>
      <c r="AM22" s="60"/>
      <c r="AN22" s="57"/>
      <c r="AO22" s="6" t="str">
        <f t="shared" si="9"/>
        <v/>
      </c>
      <c r="AP22" s="58"/>
      <c r="AQ22" s="6" t="str">
        <f t="shared" si="10"/>
        <v/>
      </c>
      <c r="AR22" s="58"/>
      <c r="AS22" s="61"/>
      <c r="AT22" s="56"/>
      <c r="AU22" s="6" t="str">
        <f t="shared" si="11"/>
        <v/>
      </c>
      <c r="AV22" s="56"/>
      <c r="AW22" s="6" t="str">
        <f t="shared" si="12"/>
        <v/>
      </c>
      <c r="AX22" s="56"/>
      <c r="AY22" s="56"/>
      <c r="AZ22" s="8">
        <f t="shared" si="13"/>
        <v>2</v>
      </c>
      <c r="BA22" s="6">
        <f t="shared" si="14"/>
        <v>28</v>
      </c>
      <c r="BB22" s="9">
        <f t="shared" si="15"/>
        <v>2</v>
      </c>
      <c r="BC22" s="6">
        <f t="shared" si="20"/>
        <v>28</v>
      </c>
      <c r="BD22" s="9">
        <f t="shared" si="18"/>
        <v>4</v>
      </c>
      <c r="BE22" s="10">
        <f t="shared" si="16"/>
        <v>4</v>
      </c>
      <c r="BF22" s="415" t="s">
        <v>475</v>
      </c>
      <c r="BG22" s="313" t="s">
        <v>372</v>
      </c>
    </row>
    <row r="23" spans="1:59" ht="15.75" customHeight="1" x14ac:dyDescent="0.25">
      <c r="A23" s="447" t="s">
        <v>314</v>
      </c>
      <c r="B23" s="298" t="s">
        <v>15</v>
      </c>
      <c r="C23" s="441" t="s">
        <v>73</v>
      </c>
      <c r="D23" s="300"/>
      <c r="E23" s="297" t="str">
        <f t="shared" si="17"/>
        <v/>
      </c>
      <c r="F23" s="300"/>
      <c r="G23" s="297" t="str">
        <f t="shared" si="24"/>
        <v/>
      </c>
      <c r="H23" s="300"/>
      <c r="I23" s="301"/>
      <c r="J23" s="302"/>
      <c r="K23" s="297" t="str">
        <f t="shared" si="0"/>
        <v/>
      </c>
      <c r="L23" s="300"/>
      <c r="M23" s="297" t="str">
        <f t="shared" si="19"/>
        <v/>
      </c>
      <c r="N23" s="300"/>
      <c r="O23" s="293"/>
      <c r="P23" s="300"/>
      <c r="Q23" s="297" t="str">
        <f t="shared" si="1"/>
        <v/>
      </c>
      <c r="R23" s="300">
        <v>10</v>
      </c>
      <c r="S23" s="297">
        <v>150</v>
      </c>
      <c r="T23" s="300">
        <v>8</v>
      </c>
      <c r="U23" s="301" t="s">
        <v>71</v>
      </c>
      <c r="V23" s="57"/>
      <c r="W23" s="6" t="str">
        <f t="shared" si="22"/>
        <v/>
      </c>
      <c r="X23" s="56"/>
      <c r="Y23" s="6" t="str">
        <f t="shared" si="23"/>
        <v/>
      </c>
      <c r="Z23" s="56"/>
      <c r="AA23" s="60"/>
      <c r="AB23" s="56"/>
      <c r="AC23" s="6" t="str">
        <f t="shared" si="5"/>
        <v/>
      </c>
      <c r="AD23" s="56"/>
      <c r="AE23" s="6" t="str">
        <f t="shared" si="6"/>
        <v/>
      </c>
      <c r="AF23" s="56"/>
      <c r="AG23" s="59"/>
      <c r="AH23" s="57"/>
      <c r="AI23" s="6" t="str">
        <f t="shared" si="7"/>
        <v/>
      </c>
      <c r="AJ23" s="56"/>
      <c r="AK23" s="6" t="str">
        <f t="shared" si="8"/>
        <v/>
      </c>
      <c r="AL23" s="56"/>
      <c r="AM23" s="60"/>
      <c r="AN23" s="57"/>
      <c r="AO23" s="6" t="str">
        <f t="shared" si="9"/>
        <v/>
      </c>
      <c r="AP23" s="58"/>
      <c r="AQ23" s="6" t="str">
        <f t="shared" si="10"/>
        <v/>
      </c>
      <c r="AR23" s="58"/>
      <c r="AS23" s="61"/>
      <c r="AT23" s="56"/>
      <c r="AU23" s="6" t="str">
        <f t="shared" si="11"/>
        <v/>
      </c>
      <c r="AV23" s="56"/>
      <c r="AW23" s="6" t="str">
        <f t="shared" si="12"/>
        <v/>
      </c>
      <c r="AX23" s="56"/>
      <c r="AY23" s="56"/>
      <c r="AZ23" s="8" t="str">
        <f t="shared" si="13"/>
        <v/>
      </c>
      <c r="BA23" s="6" t="str">
        <f t="shared" si="14"/>
        <v/>
      </c>
      <c r="BB23" s="9">
        <f t="shared" si="15"/>
        <v>10</v>
      </c>
      <c r="BC23" s="6">
        <f t="shared" si="20"/>
        <v>140</v>
      </c>
      <c r="BD23" s="9">
        <f t="shared" si="18"/>
        <v>8</v>
      </c>
      <c r="BE23" s="10">
        <f t="shared" si="16"/>
        <v>10</v>
      </c>
      <c r="BF23" s="415" t="s">
        <v>475</v>
      </c>
      <c r="BG23" s="313" t="s">
        <v>370</v>
      </c>
    </row>
    <row r="24" spans="1:59" ht="15.75" customHeight="1" x14ac:dyDescent="0.25">
      <c r="A24" s="454" t="s">
        <v>202</v>
      </c>
      <c r="B24" s="53" t="s">
        <v>15</v>
      </c>
      <c r="C24" s="441" t="s">
        <v>83</v>
      </c>
      <c r="D24" s="56"/>
      <c r="E24" s="6" t="str">
        <f t="shared" si="17"/>
        <v/>
      </c>
      <c r="F24" s="56"/>
      <c r="G24" s="6" t="str">
        <f t="shared" si="24"/>
        <v/>
      </c>
      <c r="H24" s="56"/>
      <c r="I24" s="59"/>
      <c r="J24" s="57"/>
      <c r="K24" s="6" t="str">
        <f t="shared" si="0"/>
        <v/>
      </c>
      <c r="L24" s="56"/>
      <c r="M24" s="6" t="str">
        <f t="shared" si="19"/>
        <v/>
      </c>
      <c r="N24" s="56"/>
      <c r="O24" s="60"/>
      <c r="P24" s="56">
        <v>3</v>
      </c>
      <c r="Q24" s="6">
        <f t="shared" si="1"/>
        <v>42</v>
      </c>
      <c r="R24" s="56">
        <v>2</v>
      </c>
      <c r="S24" s="6">
        <f t="shared" si="2"/>
        <v>28</v>
      </c>
      <c r="T24" s="56">
        <v>5</v>
      </c>
      <c r="U24" s="59" t="s">
        <v>71</v>
      </c>
      <c r="V24" s="57"/>
      <c r="W24" s="6" t="str">
        <f t="shared" si="22"/>
        <v/>
      </c>
      <c r="X24" s="56"/>
      <c r="Y24" s="6" t="str">
        <f t="shared" si="23"/>
        <v/>
      </c>
      <c r="Z24" s="56"/>
      <c r="AA24" s="60"/>
      <c r="AB24" s="56"/>
      <c r="AC24" s="6" t="str">
        <f t="shared" si="5"/>
        <v/>
      </c>
      <c r="AD24" s="56"/>
      <c r="AE24" s="6" t="str">
        <f t="shared" si="6"/>
        <v/>
      </c>
      <c r="AF24" s="56"/>
      <c r="AG24" s="59"/>
      <c r="AH24" s="57"/>
      <c r="AI24" s="6" t="str">
        <f t="shared" si="7"/>
        <v/>
      </c>
      <c r="AJ24" s="56"/>
      <c r="AK24" s="6" t="str">
        <f t="shared" si="8"/>
        <v/>
      </c>
      <c r="AL24" s="56"/>
      <c r="AM24" s="60"/>
      <c r="AN24" s="57"/>
      <c r="AO24" s="6" t="str">
        <f t="shared" si="9"/>
        <v/>
      </c>
      <c r="AP24" s="58"/>
      <c r="AQ24" s="6" t="str">
        <f t="shared" si="10"/>
        <v/>
      </c>
      <c r="AR24" s="58"/>
      <c r="AS24" s="61"/>
      <c r="AT24" s="56"/>
      <c r="AU24" s="6" t="str">
        <f t="shared" si="11"/>
        <v/>
      </c>
      <c r="AV24" s="56"/>
      <c r="AW24" s="6" t="str">
        <f t="shared" si="12"/>
        <v/>
      </c>
      <c r="AX24" s="56"/>
      <c r="AY24" s="56"/>
      <c r="AZ24" s="8">
        <f t="shared" ref="AZ24:AZ40" si="25">IF(D24+J24+P24+V24+AB24+AH24+AN24+AT24=0,"",D24+J24+P24+V24+AB24+AH24+AN24+AT24)</f>
        <v>3</v>
      </c>
      <c r="BA24" s="6">
        <f t="shared" si="14"/>
        <v>42</v>
      </c>
      <c r="BB24" s="9">
        <f>IF(F24+L24+R24+X24+AD24+AJ24+AP24+AV24=0,"",F24+L24+R24+X24+AD24+AJ24+AP24+AV24)</f>
        <v>2</v>
      </c>
      <c r="BC24" s="6">
        <f t="shared" si="20"/>
        <v>28</v>
      </c>
      <c r="BD24" s="9">
        <f>IF(N24+H24+T24+Z24+AF24+AL24+AR24+AX24=0,"",N24+H24+T24+Z24+AF24+AL24+AR24+AX24)</f>
        <v>5</v>
      </c>
      <c r="BE24" s="10">
        <f>IF(D24+F24+L24+J24+P24+R24+V24+X24+AB24+AD24+AH24+AJ24+AN24+AP24+AT24+AV24=0,"",D24+F24+L24+J24+P24+R24+V24+X24+AB24+AD24+AH24+AJ24+AN24+AP24+AT24+AV24)</f>
        <v>5</v>
      </c>
      <c r="BF24" s="415" t="s">
        <v>475</v>
      </c>
      <c r="BG24" s="313" t="s">
        <v>370</v>
      </c>
    </row>
    <row r="25" spans="1:59" ht="15.75" customHeight="1" x14ac:dyDescent="0.25">
      <c r="A25" s="448" t="s">
        <v>153</v>
      </c>
      <c r="B25" s="53" t="s">
        <v>15</v>
      </c>
      <c r="C25" s="441" t="s">
        <v>84</v>
      </c>
      <c r="D25" s="56"/>
      <c r="E25" s="6" t="str">
        <f t="shared" si="17"/>
        <v/>
      </c>
      <c r="F25" s="56"/>
      <c r="G25" s="6" t="str">
        <f t="shared" si="24"/>
        <v/>
      </c>
      <c r="H25" s="56"/>
      <c r="I25" s="59"/>
      <c r="J25" s="57"/>
      <c r="K25" s="6" t="str">
        <f t="shared" si="0"/>
        <v/>
      </c>
      <c r="L25" s="56"/>
      <c r="M25" s="6" t="str">
        <f t="shared" si="19"/>
        <v/>
      </c>
      <c r="N25" s="56"/>
      <c r="O25" s="60"/>
      <c r="P25" s="56">
        <v>1</v>
      </c>
      <c r="Q25" s="6">
        <f t="shared" si="1"/>
        <v>14</v>
      </c>
      <c r="R25" s="56">
        <v>1</v>
      </c>
      <c r="S25" s="6">
        <f t="shared" si="2"/>
        <v>14</v>
      </c>
      <c r="T25" s="56">
        <v>2</v>
      </c>
      <c r="U25" s="59" t="s">
        <v>71</v>
      </c>
      <c r="V25" s="57"/>
      <c r="W25" s="6" t="str">
        <f t="shared" si="22"/>
        <v/>
      </c>
      <c r="X25" s="56"/>
      <c r="Y25" s="6" t="str">
        <f t="shared" si="23"/>
        <v/>
      </c>
      <c r="Z25" s="56"/>
      <c r="AA25" s="60"/>
      <c r="AB25" s="56"/>
      <c r="AC25" s="6" t="str">
        <f t="shared" si="5"/>
        <v/>
      </c>
      <c r="AD25" s="56"/>
      <c r="AE25" s="6" t="str">
        <f t="shared" si="6"/>
        <v/>
      </c>
      <c r="AF25" s="56"/>
      <c r="AG25" s="59"/>
      <c r="AH25" s="57"/>
      <c r="AI25" s="6" t="str">
        <f t="shared" si="7"/>
        <v/>
      </c>
      <c r="AJ25" s="56"/>
      <c r="AK25" s="6" t="str">
        <f t="shared" si="8"/>
        <v/>
      </c>
      <c r="AL25" s="56"/>
      <c r="AM25" s="60"/>
      <c r="AN25" s="57"/>
      <c r="AO25" s="6" t="str">
        <f t="shared" si="9"/>
        <v/>
      </c>
      <c r="AP25" s="58"/>
      <c r="AQ25" s="6" t="str">
        <f t="shared" si="10"/>
        <v/>
      </c>
      <c r="AR25" s="58"/>
      <c r="AS25" s="61"/>
      <c r="AT25" s="56"/>
      <c r="AU25" s="6" t="str">
        <f t="shared" si="11"/>
        <v/>
      </c>
      <c r="AV25" s="56"/>
      <c r="AW25" s="6" t="str">
        <f t="shared" si="12"/>
        <v/>
      </c>
      <c r="AX25" s="56"/>
      <c r="AY25" s="56"/>
      <c r="AZ25" s="8">
        <f t="shared" si="25"/>
        <v>1</v>
      </c>
      <c r="BA25" s="6">
        <f t="shared" si="14"/>
        <v>14</v>
      </c>
      <c r="BB25" s="9">
        <f>IF(F25+L25+R25+X25+AD25+AJ25+AP25+AV25=0,"",F25+L25+R25+X25+AD25+AJ25+AP25+AV25)</f>
        <v>1</v>
      </c>
      <c r="BC25" s="6">
        <f t="shared" si="20"/>
        <v>14</v>
      </c>
      <c r="BD25" s="9">
        <f t="shared" ref="BD25:BD48" si="26">IF(N25+H25+T25+Z25+AF25+AL25+AR25+AX25=0,"",N25+H25+T25+Z25+AF25+AL25+AR25+AX25)</f>
        <v>2</v>
      </c>
      <c r="BE25" s="10">
        <f>IF(D25+F25+L25+J25+P25+R25+V25+X25+AB25+AD25+AH25+AJ25+AN25+AP25+AT25+AV25=0,"",D25+F25+L25+J25+P25+R25+V25+X25+AB25+AD25+AH25+AJ25+AN25+AP25+AT25+AV25)</f>
        <v>2</v>
      </c>
      <c r="BF25" s="251" t="s">
        <v>560</v>
      </c>
      <c r="BG25" s="280" t="s">
        <v>186</v>
      </c>
    </row>
    <row r="26" spans="1:59" ht="19.7" customHeight="1" x14ac:dyDescent="0.25">
      <c r="A26" s="447" t="s">
        <v>155</v>
      </c>
      <c r="B26" s="53" t="s">
        <v>15</v>
      </c>
      <c r="C26" s="441" t="s">
        <v>245</v>
      </c>
      <c r="D26" s="56"/>
      <c r="E26" s="6" t="str">
        <f t="shared" si="17"/>
        <v/>
      </c>
      <c r="F26" s="56"/>
      <c r="G26" s="6" t="str">
        <f t="shared" si="24"/>
        <v/>
      </c>
      <c r="H26" s="56"/>
      <c r="I26" s="59"/>
      <c r="J26" s="57"/>
      <c r="K26" s="6" t="str">
        <f t="shared" si="0"/>
        <v/>
      </c>
      <c r="L26" s="56"/>
      <c r="M26" s="6" t="str">
        <f t="shared" si="19"/>
        <v/>
      </c>
      <c r="N26" s="56"/>
      <c r="O26" s="60"/>
      <c r="P26" s="56">
        <v>1</v>
      </c>
      <c r="Q26" s="6">
        <f t="shared" si="1"/>
        <v>14</v>
      </c>
      <c r="R26" s="56">
        <v>1</v>
      </c>
      <c r="S26" s="6">
        <f t="shared" si="2"/>
        <v>14</v>
      </c>
      <c r="T26" s="56">
        <v>2</v>
      </c>
      <c r="U26" s="59" t="s">
        <v>71</v>
      </c>
      <c r="V26" s="57"/>
      <c r="W26" s="6" t="str">
        <f t="shared" si="22"/>
        <v/>
      </c>
      <c r="X26" s="56"/>
      <c r="Y26" s="6" t="str">
        <f t="shared" si="23"/>
        <v/>
      </c>
      <c r="Z26" s="56"/>
      <c r="AA26" s="60"/>
      <c r="AB26" s="56"/>
      <c r="AC26" s="6" t="str">
        <f t="shared" si="5"/>
        <v/>
      </c>
      <c r="AD26" s="56"/>
      <c r="AE26" s="6" t="str">
        <f t="shared" si="6"/>
        <v/>
      </c>
      <c r="AF26" s="56"/>
      <c r="AG26" s="59"/>
      <c r="AH26" s="57"/>
      <c r="AI26" s="6" t="str">
        <f t="shared" si="7"/>
        <v/>
      </c>
      <c r="AJ26" s="56"/>
      <c r="AK26" s="6" t="str">
        <f t="shared" si="8"/>
        <v/>
      </c>
      <c r="AL26" s="56"/>
      <c r="AM26" s="60"/>
      <c r="AN26" s="57"/>
      <c r="AO26" s="6" t="str">
        <f t="shared" si="9"/>
        <v/>
      </c>
      <c r="AP26" s="58"/>
      <c r="AQ26" s="6" t="str">
        <f t="shared" si="10"/>
        <v/>
      </c>
      <c r="AR26" s="58"/>
      <c r="AS26" s="61"/>
      <c r="AT26" s="56"/>
      <c r="AU26" s="6" t="str">
        <f t="shared" si="11"/>
        <v/>
      </c>
      <c r="AV26" s="56"/>
      <c r="AW26" s="6" t="str">
        <f t="shared" si="12"/>
        <v/>
      </c>
      <c r="AX26" s="56"/>
      <c r="AY26" s="56"/>
      <c r="AZ26" s="8">
        <f t="shared" si="25"/>
        <v>1</v>
      </c>
      <c r="BA26" s="6">
        <f t="shared" si="14"/>
        <v>14</v>
      </c>
      <c r="BB26" s="9">
        <f>IF(F26+L26+R26+X26+AD26+AJ26+AP26+AV26=0,"",F26+L26+R26+X26+AD26+AJ26+AP26+AV26)</f>
        <v>1</v>
      </c>
      <c r="BC26" s="6">
        <f t="shared" si="20"/>
        <v>14</v>
      </c>
      <c r="BD26" s="9">
        <f t="shared" si="26"/>
        <v>2</v>
      </c>
      <c r="BE26" s="10">
        <f>IF(D26+F26+L26+J26+P26+R26+V26+X26+AB26+AD26+AH26+AJ26+AN26+AP26+AT26+AV26=0,"",D26+F26+L26+J26+P26+R26+V26+X26+AB26+AD26+AH26+AJ26+AN26+AP26+AT26+AV26)</f>
        <v>2</v>
      </c>
      <c r="BF26" s="251" t="s">
        <v>560</v>
      </c>
      <c r="BG26" s="280" t="s">
        <v>225</v>
      </c>
    </row>
    <row r="27" spans="1:59" ht="15.75" customHeight="1" x14ac:dyDescent="0.25">
      <c r="A27" s="454" t="s">
        <v>161</v>
      </c>
      <c r="B27" s="51" t="s">
        <v>15</v>
      </c>
      <c r="C27" s="441" t="s">
        <v>249</v>
      </c>
      <c r="D27" s="56"/>
      <c r="E27" s="6" t="str">
        <f t="shared" si="17"/>
        <v/>
      </c>
      <c r="F27" s="56"/>
      <c r="G27" s="6" t="str">
        <f t="shared" si="24"/>
        <v/>
      </c>
      <c r="H27" s="56"/>
      <c r="I27" s="278"/>
      <c r="J27" s="56"/>
      <c r="K27" s="6" t="str">
        <f t="shared" si="0"/>
        <v/>
      </c>
      <c r="L27" s="56"/>
      <c r="M27" s="6"/>
      <c r="N27" s="56"/>
      <c r="O27" s="278"/>
      <c r="P27" s="57">
        <v>1</v>
      </c>
      <c r="Q27" s="6">
        <f>IF(P27*14=0,"",P27*14)</f>
        <v>14</v>
      </c>
      <c r="R27" s="56">
        <v>1</v>
      </c>
      <c r="S27" s="6">
        <f>IF(R27*14=0,"",R27*14)</f>
        <v>14</v>
      </c>
      <c r="T27" s="56">
        <v>2</v>
      </c>
      <c r="U27" s="60" t="s">
        <v>71</v>
      </c>
      <c r="V27" s="57"/>
      <c r="W27" s="6" t="str">
        <f t="shared" si="22"/>
        <v/>
      </c>
      <c r="X27" s="56"/>
      <c r="Y27" s="6" t="str">
        <f t="shared" si="23"/>
        <v/>
      </c>
      <c r="Z27" s="56"/>
      <c r="AA27" s="60"/>
      <c r="AB27" s="56"/>
      <c r="AC27" s="6" t="str">
        <f t="shared" si="5"/>
        <v/>
      </c>
      <c r="AD27" s="56"/>
      <c r="AE27" s="6" t="str">
        <f t="shared" si="6"/>
        <v/>
      </c>
      <c r="AF27" s="56"/>
      <c r="AG27" s="59"/>
      <c r="AH27" s="57"/>
      <c r="AI27" s="6" t="str">
        <f t="shared" si="7"/>
        <v/>
      </c>
      <c r="AJ27" s="56"/>
      <c r="AK27" s="6" t="str">
        <f t="shared" si="8"/>
        <v/>
      </c>
      <c r="AL27" s="56"/>
      <c r="AM27" s="60"/>
      <c r="AN27" s="57"/>
      <c r="AO27" s="6" t="str">
        <f t="shared" si="9"/>
        <v/>
      </c>
      <c r="AP27" s="58"/>
      <c r="AQ27" s="6" t="str">
        <f t="shared" si="10"/>
        <v/>
      </c>
      <c r="AR27" s="58"/>
      <c r="AS27" s="61"/>
      <c r="AT27" s="56"/>
      <c r="AU27" s="6" t="str">
        <f t="shared" si="11"/>
        <v/>
      </c>
      <c r="AV27" s="56"/>
      <c r="AW27" s="6" t="str">
        <f t="shared" si="12"/>
        <v/>
      </c>
      <c r="AX27" s="56"/>
      <c r="AY27" s="56"/>
      <c r="AZ27" s="8">
        <f t="shared" si="25"/>
        <v>1</v>
      </c>
      <c r="BA27" s="6">
        <f t="shared" si="14"/>
        <v>14</v>
      </c>
      <c r="BB27" s="9">
        <f>IF(F27+L27+R27+X27+AD27+AJ27+AP27+AV27=0,"",F27+L27+R27+X27+AD27+AJ27+AP27+AV27)</f>
        <v>1</v>
      </c>
      <c r="BC27" s="6">
        <f t="shared" si="20"/>
        <v>14</v>
      </c>
      <c r="BD27" s="9">
        <f t="shared" si="26"/>
        <v>2</v>
      </c>
      <c r="BE27" s="10">
        <f>IF(P27+R27+V27+X27+AB27+AD27+AH27+AJ27+AN27+AP27+AT27+AV27=0,"",P27+R27+V27+X27+AB27+AD27+AH27+AJ27+AN27+AP27+AT27+AV27)</f>
        <v>2</v>
      </c>
      <c r="BF27" s="251" t="s">
        <v>557</v>
      </c>
      <c r="BG27" s="280" t="s">
        <v>165</v>
      </c>
    </row>
    <row r="28" spans="1:59" s="64" customFormat="1" ht="15.75" customHeight="1" x14ac:dyDescent="0.25">
      <c r="A28" s="454" t="s">
        <v>182</v>
      </c>
      <c r="B28" s="51" t="s">
        <v>15</v>
      </c>
      <c r="C28" s="441" t="s">
        <v>384</v>
      </c>
      <c r="D28" s="56"/>
      <c r="E28" s="6" t="str">
        <f t="shared" si="17"/>
        <v/>
      </c>
      <c r="F28" s="56"/>
      <c r="G28" s="6" t="str">
        <f t="shared" si="24"/>
        <v/>
      </c>
      <c r="H28" s="56"/>
      <c r="I28" s="59"/>
      <c r="J28" s="57"/>
      <c r="K28" s="6" t="str">
        <f t="shared" si="0"/>
        <v/>
      </c>
      <c r="L28" s="56"/>
      <c r="M28" s="6" t="str">
        <f t="shared" si="19"/>
        <v/>
      </c>
      <c r="N28" s="56"/>
      <c r="O28" s="60"/>
      <c r="P28" s="56"/>
      <c r="Q28" s="6" t="str">
        <f t="shared" si="1"/>
        <v/>
      </c>
      <c r="R28" s="56"/>
      <c r="S28" s="6" t="str">
        <f>IF(R28*14=0,"",R28*14)</f>
        <v/>
      </c>
      <c r="T28" s="56"/>
      <c r="U28" s="59"/>
      <c r="V28" s="57">
        <v>2</v>
      </c>
      <c r="W28" s="6">
        <f t="shared" si="22"/>
        <v>28</v>
      </c>
      <c r="X28" s="56">
        <v>1</v>
      </c>
      <c r="Y28" s="6">
        <f>IF(X28*14=0,"",X28*14)</f>
        <v>14</v>
      </c>
      <c r="Z28" s="56">
        <v>3</v>
      </c>
      <c r="AA28" s="60" t="s">
        <v>74</v>
      </c>
      <c r="AB28" s="56"/>
      <c r="AC28" s="6" t="str">
        <f t="shared" si="5"/>
        <v/>
      </c>
      <c r="AD28" s="56"/>
      <c r="AE28" s="6" t="str">
        <f t="shared" si="6"/>
        <v/>
      </c>
      <c r="AF28" s="56"/>
      <c r="AG28" s="59"/>
      <c r="AH28" s="57"/>
      <c r="AI28" s="6" t="str">
        <f t="shared" si="7"/>
        <v/>
      </c>
      <c r="AJ28" s="56"/>
      <c r="AK28" s="6" t="str">
        <f t="shared" si="8"/>
        <v/>
      </c>
      <c r="AL28" s="56"/>
      <c r="AM28" s="60"/>
      <c r="AN28" s="57"/>
      <c r="AO28" s="6" t="str">
        <f t="shared" si="9"/>
        <v/>
      </c>
      <c r="AP28" s="58"/>
      <c r="AQ28" s="6" t="str">
        <f t="shared" si="10"/>
        <v/>
      </c>
      <c r="AR28" s="58"/>
      <c r="AS28" s="61"/>
      <c r="AT28" s="56"/>
      <c r="AU28" s="6" t="str">
        <f t="shared" si="11"/>
        <v/>
      </c>
      <c r="AV28" s="56"/>
      <c r="AW28" s="6" t="str">
        <f t="shared" si="12"/>
        <v/>
      </c>
      <c r="AX28" s="56"/>
      <c r="AY28" s="56"/>
      <c r="AZ28" s="8">
        <f t="shared" si="25"/>
        <v>2</v>
      </c>
      <c r="BA28" s="6">
        <f t="shared" si="14"/>
        <v>28</v>
      </c>
      <c r="BB28" s="9">
        <f>IF(F28+L28+R28+X28+AD28+AJ28+AP28+AV28=0,"",F28+L28+R28+X28+AD28+AJ28+AP28+AV28)</f>
        <v>1</v>
      </c>
      <c r="BC28" s="6">
        <f t="shared" si="20"/>
        <v>14</v>
      </c>
      <c r="BD28" s="9">
        <f t="shared" si="26"/>
        <v>3</v>
      </c>
      <c r="BE28" s="10">
        <f t="shared" ref="BE28:BE39" si="27">IF(D28+F28+L28+J28+P28+R28+V28+X28+AB28+AD28+AH28+AJ28+AN28+AP28+AT28+AV28=0,"",D28+F28+L28+J28+P28+R28+V28+X28+AB28+AD28+AH28+AJ28+AN28+AP28+AT28+AV28)</f>
        <v>3</v>
      </c>
      <c r="BF28" s="251" t="s">
        <v>556</v>
      </c>
      <c r="BG28" s="280" t="s">
        <v>228</v>
      </c>
    </row>
    <row r="29" spans="1:59" s="64" customFormat="1" ht="15.75" customHeight="1" x14ac:dyDescent="0.25">
      <c r="A29" s="454" t="s">
        <v>338</v>
      </c>
      <c r="B29" s="258" t="s">
        <v>15</v>
      </c>
      <c r="C29" s="442" t="s">
        <v>238</v>
      </c>
      <c r="D29" s="56"/>
      <c r="E29" s="6"/>
      <c r="F29" s="56"/>
      <c r="G29" s="6"/>
      <c r="H29" s="56"/>
      <c r="I29" s="59"/>
      <c r="J29" s="57"/>
      <c r="K29" s="6"/>
      <c r="L29" s="56"/>
      <c r="M29" s="6"/>
      <c r="N29" s="56"/>
      <c r="O29" s="60"/>
      <c r="P29" s="56">
        <v>1</v>
      </c>
      <c r="Q29" s="6">
        <f t="shared" si="1"/>
        <v>14</v>
      </c>
      <c r="R29" s="56">
        <v>1</v>
      </c>
      <c r="S29" s="6">
        <f>IF(R29*14=0,"",R29*14)</f>
        <v>14</v>
      </c>
      <c r="T29" s="56">
        <v>2</v>
      </c>
      <c r="U29" s="59" t="s">
        <v>74</v>
      </c>
      <c r="V29" s="57"/>
      <c r="W29" s="6" t="str">
        <f t="shared" si="22"/>
        <v/>
      </c>
      <c r="X29" s="56"/>
      <c r="Y29" s="6" t="str">
        <f t="shared" si="23"/>
        <v/>
      </c>
      <c r="Z29" s="56"/>
      <c r="AA29" s="60"/>
      <c r="AB29" s="56"/>
      <c r="AC29" s="6"/>
      <c r="AD29" s="56"/>
      <c r="AE29" s="6"/>
      <c r="AF29" s="56"/>
      <c r="AG29" s="59"/>
      <c r="AH29" s="57"/>
      <c r="AI29" s="6"/>
      <c r="AJ29" s="56"/>
      <c r="AK29" s="6"/>
      <c r="AL29" s="56"/>
      <c r="AM29" s="60"/>
      <c r="AN29" s="57"/>
      <c r="AO29" s="6"/>
      <c r="AP29" s="58"/>
      <c r="AQ29" s="6"/>
      <c r="AR29" s="58"/>
      <c r="AS29" s="61"/>
      <c r="AT29" s="56"/>
      <c r="AU29" s="6"/>
      <c r="AV29" s="56"/>
      <c r="AW29" s="6"/>
      <c r="AX29" s="56"/>
      <c r="AY29" s="56"/>
      <c r="AZ29" s="8">
        <f t="shared" si="25"/>
        <v>1</v>
      </c>
      <c r="BA29" s="6">
        <f t="shared" si="14"/>
        <v>14</v>
      </c>
      <c r="BB29" s="9"/>
      <c r="BC29" s="6">
        <v>14</v>
      </c>
      <c r="BD29" s="9">
        <f t="shared" si="26"/>
        <v>2</v>
      </c>
      <c r="BE29" s="10">
        <f t="shared" si="27"/>
        <v>2</v>
      </c>
      <c r="BF29" s="251" t="s">
        <v>556</v>
      </c>
      <c r="BG29" s="280" t="s">
        <v>216</v>
      </c>
    </row>
    <row r="30" spans="1:59" s="64" customFormat="1" ht="15.75" customHeight="1" x14ac:dyDescent="0.25">
      <c r="A30" s="447" t="s">
        <v>316</v>
      </c>
      <c r="B30" s="51" t="s">
        <v>15</v>
      </c>
      <c r="C30" s="441" t="s">
        <v>317</v>
      </c>
      <c r="D30" s="56"/>
      <c r="E30" s="6"/>
      <c r="F30" s="56"/>
      <c r="G30" s="6"/>
      <c r="H30" s="56"/>
      <c r="I30" s="59"/>
      <c r="J30" s="57"/>
      <c r="K30" s="6" t="str">
        <f t="shared" si="0"/>
        <v/>
      </c>
      <c r="L30" s="56"/>
      <c r="M30" s="6"/>
      <c r="N30" s="56"/>
      <c r="O30" s="60"/>
      <c r="P30" s="57"/>
      <c r="Q30" s="6" t="str">
        <f>IF(P30*14=0,"",P30*14)</f>
        <v/>
      </c>
      <c r="R30" s="56">
        <v>2</v>
      </c>
      <c r="S30" s="6">
        <f>IF(R30*14=0,"",R30*14)</f>
        <v>28</v>
      </c>
      <c r="T30" s="56">
        <v>2</v>
      </c>
      <c r="U30" s="59" t="s">
        <v>74</v>
      </c>
      <c r="V30" s="57"/>
      <c r="W30" s="6" t="str">
        <f t="shared" si="22"/>
        <v/>
      </c>
      <c r="X30" s="56"/>
      <c r="Y30" s="6" t="str">
        <f t="shared" si="23"/>
        <v/>
      </c>
      <c r="Z30" s="56"/>
      <c r="AA30" s="60"/>
      <c r="AB30" s="56"/>
      <c r="AC30" s="6" t="str">
        <f t="shared" si="5"/>
        <v/>
      </c>
      <c r="AD30" s="56"/>
      <c r="AE30" s="6" t="str">
        <f t="shared" si="6"/>
        <v/>
      </c>
      <c r="AF30" s="56"/>
      <c r="AG30" s="59"/>
      <c r="AH30" s="57"/>
      <c r="AI30" s="6" t="str">
        <f t="shared" si="7"/>
        <v/>
      </c>
      <c r="AJ30" s="56"/>
      <c r="AK30" s="6" t="str">
        <f t="shared" si="8"/>
        <v/>
      </c>
      <c r="AL30" s="56"/>
      <c r="AM30" s="60"/>
      <c r="AN30" s="57"/>
      <c r="AO30" s="6" t="str">
        <f t="shared" si="9"/>
        <v/>
      </c>
      <c r="AP30" s="58"/>
      <c r="AQ30" s="6" t="str">
        <f t="shared" si="10"/>
        <v/>
      </c>
      <c r="AR30" s="58"/>
      <c r="AS30" s="61"/>
      <c r="AT30" s="56"/>
      <c r="AU30" s="6" t="str">
        <f t="shared" si="11"/>
        <v/>
      </c>
      <c r="AV30" s="56"/>
      <c r="AW30" s="6" t="str">
        <f t="shared" si="12"/>
        <v/>
      </c>
      <c r="AX30" s="56"/>
      <c r="AY30" s="56"/>
      <c r="AZ30" s="8" t="str">
        <f t="shared" si="25"/>
        <v/>
      </c>
      <c r="BA30" s="6" t="str">
        <f t="shared" si="14"/>
        <v/>
      </c>
      <c r="BB30" s="9">
        <f t="shared" ref="BB30:BB40" si="28">IF(F30+L30+R30+X30+AD30+AJ30+AP30+AV30=0,"",F30+L30+R30+X30+AD30+AJ30+AP30+AV30)</f>
        <v>2</v>
      </c>
      <c r="BC30" s="6">
        <f t="shared" si="20"/>
        <v>28</v>
      </c>
      <c r="BD30" s="9">
        <f>IF(N30+H30+T30+Z30+AF30+AL30+AR30+AX30=0,"",N30+H30+T30+Z30+AF30+AL30+AR30+AX30)</f>
        <v>2</v>
      </c>
      <c r="BE30" s="10">
        <f>IF(D30+F30+L30+J30+P30+R30+V30+X30+AB30+AD30+AH30+AJ30+AN30+AP30+AT30+AV30=0,"",D30+F30+L30+J30+P30+R30+V30+X30+AB30+AD30+AH30+AJ30+AN30+AP30+AT30+AV30)</f>
        <v>2</v>
      </c>
      <c r="BF30" s="251" t="s">
        <v>556</v>
      </c>
      <c r="BG30" s="280" t="s">
        <v>339</v>
      </c>
    </row>
    <row r="31" spans="1:59" ht="15.75" customHeight="1" x14ac:dyDescent="0.25">
      <c r="A31" s="447" t="s">
        <v>203</v>
      </c>
      <c r="B31" s="53" t="s">
        <v>15</v>
      </c>
      <c r="C31" s="441" t="s">
        <v>85</v>
      </c>
      <c r="D31" s="56"/>
      <c r="E31" s="6" t="str">
        <f t="shared" ref="E31:E48" si="29">IF(D31*14=0,"",D31*14)</f>
        <v/>
      </c>
      <c r="F31" s="56"/>
      <c r="G31" s="6" t="str">
        <f t="shared" ref="G31:G48" si="30">IF(F31*14=0,"",F31*14)</f>
        <v/>
      </c>
      <c r="H31" s="56"/>
      <c r="I31" s="59"/>
      <c r="J31" s="57"/>
      <c r="K31" s="6" t="str">
        <f t="shared" si="0"/>
        <v/>
      </c>
      <c r="L31" s="56"/>
      <c r="M31" s="6" t="str">
        <f t="shared" ref="M31:M50" si="31">IF(L31*14=0,"",L31*14)</f>
        <v/>
      </c>
      <c r="N31" s="56"/>
      <c r="O31" s="60"/>
      <c r="P31" s="56"/>
      <c r="Q31" s="6" t="str">
        <f t="shared" ref="Q31:Q48" si="32">IF(P31*14=0,"",P31*14)</f>
        <v/>
      </c>
      <c r="R31" s="56"/>
      <c r="S31" s="6" t="str">
        <f t="shared" ref="S31:S48" si="33">IF(R31*14=0,"",R31*14)</f>
        <v/>
      </c>
      <c r="T31" s="56"/>
      <c r="U31" s="59"/>
      <c r="V31" s="57">
        <v>1</v>
      </c>
      <c r="W31" s="6">
        <f t="shared" ref="W31:W48" si="34">IF(V31*14=0,"",V31*14)</f>
        <v>14</v>
      </c>
      <c r="X31" s="56">
        <v>1</v>
      </c>
      <c r="Y31" s="6">
        <f t="shared" ref="Y31:Y48" si="35">IF(X31*14=0,"",X31*14)</f>
        <v>14</v>
      </c>
      <c r="Z31" s="56">
        <v>2</v>
      </c>
      <c r="AA31" s="60" t="s">
        <v>74</v>
      </c>
      <c r="AB31" s="56"/>
      <c r="AC31" s="6" t="str">
        <f t="shared" ref="AC31:AC48" si="36">IF(AB31*14=0,"",AB31*14)</f>
        <v/>
      </c>
      <c r="AD31" s="56"/>
      <c r="AE31" s="6" t="str">
        <f t="shared" ref="AE31:AE48" si="37">IF(AD31*14=0,"",AD31*14)</f>
        <v/>
      </c>
      <c r="AF31" s="56"/>
      <c r="AG31" s="59"/>
      <c r="AH31" s="57"/>
      <c r="AI31" s="6" t="str">
        <f t="shared" ref="AI31:AI48" si="38">IF(AH31*14=0,"",AH31*14)</f>
        <v/>
      </c>
      <c r="AJ31" s="56"/>
      <c r="AK31" s="6" t="str">
        <f t="shared" ref="AK31:AK48" si="39">IF(AJ31*14=0,"",AJ31*14)</f>
        <v/>
      </c>
      <c r="AL31" s="56"/>
      <c r="AM31" s="60"/>
      <c r="AN31" s="57"/>
      <c r="AO31" s="6" t="str">
        <f t="shared" ref="AO31:AO48" si="40">IF(AN31*14=0,"",AN31*14)</f>
        <v/>
      </c>
      <c r="AP31" s="58"/>
      <c r="AQ31" s="6" t="str">
        <f t="shared" ref="AQ31:AQ49" si="41">IF(AP31*14=0,"",AP31*14)</f>
        <v/>
      </c>
      <c r="AR31" s="58"/>
      <c r="AS31" s="61"/>
      <c r="AT31" s="56"/>
      <c r="AU31" s="6" t="str">
        <f t="shared" ref="AU31:AU48" si="42">IF(AT31*14=0,"",AT31*14)</f>
        <v/>
      </c>
      <c r="AV31" s="56"/>
      <c r="AW31" s="6" t="str">
        <f t="shared" ref="AW31:AW48" si="43">IF(AV31*14=0,"",AV31*14)</f>
        <v/>
      </c>
      <c r="AX31" s="56"/>
      <c r="AY31" s="56"/>
      <c r="AZ31" s="8">
        <f t="shared" si="25"/>
        <v>1</v>
      </c>
      <c r="BA31" s="6">
        <f t="shared" ref="BA31:BA50" si="44">IF((D31+J31+P31+V31+AB31+AH31+AN31+AT31)*14=0,"",(D31+J31+P31+V31+AB31+AH31+AN31+AT31)*14)</f>
        <v>14</v>
      </c>
      <c r="BB31" s="9">
        <f t="shared" si="28"/>
        <v>1</v>
      </c>
      <c r="BC31" s="6">
        <f t="shared" ref="BC31:BC48" si="45">IF((L31+F31+R31+X31+AD31+AJ31+AP31+AV31)*14=0,"",(L31+F31+R31+X31+AD31+AJ31+AP31+AV31)*14)</f>
        <v>14</v>
      </c>
      <c r="BD31" s="9">
        <f>IF(N31+H31+T31+Z31+AF31+AL31+AR31+AX31=0,"",N31+H31+T31+Z31+AF31+AL31+AR31+AX31)</f>
        <v>2</v>
      </c>
      <c r="BE31" s="10">
        <f>IF(D31+F31+L31+J31+P31+R31+V31+X31+AB31+AD31+AH31+AJ31+AN31+AP31+AT31+AV31=0,"",D31+F31+L31+J31+P31+R31+V31+X31+AB31+AD31+AH31+AJ31+AN31+AP31+AT31+AV31)</f>
        <v>2</v>
      </c>
      <c r="BF31" s="251" t="s">
        <v>561</v>
      </c>
      <c r="BG31" s="280" t="s">
        <v>215</v>
      </c>
    </row>
    <row r="32" spans="1:59" s="64" customFormat="1" ht="15.75" customHeight="1" x14ac:dyDescent="0.25">
      <c r="A32" s="447" t="s">
        <v>298</v>
      </c>
      <c r="B32" s="53" t="s">
        <v>15</v>
      </c>
      <c r="C32" s="441" t="s">
        <v>86</v>
      </c>
      <c r="D32" s="56"/>
      <c r="E32" s="6" t="str">
        <f t="shared" si="29"/>
        <v/>
      </c>
      <c r="F32" s="56"/>
      <c r="G32" s="6" t="str">
        <f t="shared" si="30"/>
        <v/>
      </c>
      <c r="H32" s="56"/>
      <c r="I32" s="59"/>
      <c r="J32" s="57"/>
      <c r="K32" s="6" t="str">
        <f t="shared" si="0"/>
        <v/>
      </c>
      <c r="L32" s="56"/>
      <c r="M32" s="6" t="str">
        <f t="shared" si="31"/>
        <v/>
      </c>
      <c r="N32" s="56"/>
      <c r="O32" s="60"/>
      <c r="P32" s="56"/>
      <c r="Q32" s="6" t="str">
        <f t="shared" si="32"/>
        <v/>
      </c>
      <c r="R32" s="56"/>
      <c r="S32" s="6" t="str">
        <f t="shared" si="33"/>
        <v/>
      </c>
      <c r="T32" s="56"/>
      <c r="U32" s="59"/>
      <c r="V32" s="57">
        <v>2</v>
      </c>
      <c r="W32" s="6">
        <f t="shared" si="34"/>
        <v>28</v>
      </c>
      <c r="X32" s="56">
        <v>1</v>
      </c>
      <c r="Y32" s="6">
        <f t="shared" si="35"/>
        <v>14</v>
      </c>
      <c r="Z32" s="300">
        <v>3</v>
      </c>
      <c r="AA32" s="60" t="s">
        <v>71</v>
      </c>
      <c r="AB32" s="56"/>
      <c r="AC32" s="6" t="str">
        <f t="shared" si="36"/>
        <v/>
      </c>
      <c r="AD32" s="56"/>
      <c r="AE32" s="6" t="str">
        <f t="shared" si="37"/>
        <v/>
      </c>
      <c r="AF32" s="56"/>
      <c r="AG32" s="59"/>
      <c r="AH32" s="57"/>
      <c r="AI32" s="6" t="str">
        <f t="shared" si="38"/>
        <v/>
      </c>
      <c r="AJ32" s="56"/>
      <c r="AK32" s="6" t="str">
        <f t="shared" si="39"/>
        <v/>
      </c>
      <c r="AL32" s="56"/>
      <c r="AM32" s="60"/>
      <c r="AN32" s="57"/>
      <c r="AO32" s="6" t="str">
        <f t="shared" si="40"/>
        <v/>
      </c>
      <c r="AP32" s="58"/>
      <c r="AQ32" s="6" t="str">
        <f t="shared" si="41"/>
        <v/>
      </c>
      <c r="AR32" s="58"/>
      <c r="AS32" s="61"/>
      <c r="AT32" s="56"/>
      <c r="AU32" s="6" t="str">
        <f t="shared" si="42"/>
        <v/>
      </c>
      <c r="AV32" s="56"/>
      <c r="AW32" s="6" t="str">
        <f t="shared" si="43"/>
        <v/>
      </c>
      <c r="AX32" s="56"/>
      <c r="AY32" s="56"/>
      <c r="AZ32" s="8">
        <f t="shared" si="25"/>
        <v>2</v>
      </c>
      <c r="BA32" s="6">
        <f t="shared" si="44"/>
        <v>28</v>
      </c>
      <c r="BB32" s="9">
        <f t="shared" si="28"/>
        <v>1</v>
      </c>
      <c r="BC32" s="6">
        <f t="shared" si="45"/>
        <v>14</v>
      </c>
      <c r="BD32" s="9">
        <f>IF(N32+H32+T32+Z32+AF32+AL32+AR32+AX32=0,"",N32+H32+T32+Z32+AF32+AL32+AR32+AX32)</f>
        <v>3</v>
      </c>
      <c r="BE32" s="10">
        <f>IF(D32+F32+L32+J32+P32+R32+V32+X32+AB32+AD32+AH32+AJ32+AN32+AP32+AT32+AV32=0,"",D32+F32+L32+J32+P32+R32+V32+X32+AB32+AD32+AH32+AJ32+AN32+AP32+AT32+AV32)</f>
        <v>3</v>
      </c>
      <c r="BF32" s="251" t="s">
        <v>560</v>
      </c>
      <c r="BG32" s="280" t="s">
        <v>186</v>
      </c>
    </row>
    <row r="33" spans="1:59" s="64" customFormat="1" ht="15.75" customHeight="1" x14ac:dyDescent="0.25">
      <c r="A33" s="447" t="s">
        <v>162</v>
      </c>
      <c r="B33" s="53" t="s">
        <v>15</v>
      </c>
      <c r="C33" s="441" t="s">
        <v>250</v>
      </c>
      <c r="D33" s="56"/>
      <c r="E33" s="6" t="str">
        <f t="shared" si="29"/>
        <v/>
      </c>
      <c r="F33" s="56"/>
      <c r="G33" s="6" t="str">
        <f t="shared" si="30"/>
        <v/>
      </c>
      <c r="H33" s="56"/>
      <c r="I33" s="59"/>
      <c r="J33" s="57"/>
      <c r="K33" s="6" t="str">
        <f t="shared" si="0"/>
        <v/>
      </c>
      <c r="L33" s="56"/>
      <c r="M33" s="6" t="str">
        <f t="shared" si="31"/>
        <v/>
      </c>
      <c r="N33" s="56"/>
      <c r="O33" s="60"/>
      <c r="P33" s="56"/>
      <c r="Q33" s="6" t="str">
        <f t="shared" si="32"/>
        <v/>
      </c>
      <c r="R33" s="56"/>
      <c r="S33" s="6" t="str">
        <f t="shared" si="33"/>
        <v/>
      </c>
      <c r="T33" s="56"/>
      <c r="U33" s="59"/>
      <c r="V33" s="57">
        <v>1</v>
      </c>
      <c r="W33" s="6">
        <f>IF(V33*14=0,"",V33*14)</f>
        <v>14</v>
      </c>
      <c r="X33" s="56">
        <v>1</v>
      </c>
      <c r="Y33" s="6">
        <f>IF(X33*14=0,"",X33*14)</f>
        <v>14</v>
      </c>
      <c r="Z33" s="56">
        <v>2</v>
      </c>
      <c r="AA33" s="60" t="s">
        <v>71</v>
      </c>
      <c r="AB33" s="56"/>
      <c r="AC33" s="6" t="str">
        <f t="shared" si="36"/>
        <v/>
      </c>
      <c r="AD33" s="56"/>
      <c r="AE33" s="6" t="str">
        <f t="shared" si="37"/>
        <v/>
      </c>
      <c r="AF33" s="56"/>
      <c r="AG33" s="59"/>
      <c r="AH33" s="57"/>
      <c r="AI33" s="6" t="str">
        <f t="shared" si="38"/>
        <v/>
      </c>
      <c r="AJ33" s="56"/>
      <c r="AK33" s="6" t="str">
        <f t="shared" si="39"/>
        <v/>
      </c>
      <c r="AL33" s="56"/>
      <c r="AM33" s="60"/>
      <c r="AN33" s="57"/>
      <c r="AO33" s="6" t="str">
        <f t="shared" si="40"/>
        <v/>
      </c>
      <c r="AP33" s="58"/>
      <c r="AQ33" s="6" t="str">
        <f t="shared" si="41"/>
        <v/>
      </c>
      <c r="AR33" s="58"/>
      <c r="AS33" s="61"/>
      <c r="AT33" s="56"/>
      <c r="AU33" s="6" t="str">
        <f t="shared" si="42"/>
        <v/>
      </c>
      <c r="AV33" s="56"/>
      <c r="AW33" s="6" t="str">
        <f t="shared" si="43"/>
        <v/>
      </c>
      <c r="AX33" s="56"/>
      <c r="AY33" s="56"/>
      <c r="AZ33" s="8">
        <f t="shared" si="25"/>
        <v>1</v>
      </c>
      <c r="BA33" s="6">
        <f t="shared" si="44"/>
        <v>14</v>
      </c>
      <c r="BB33" s="9">
        <f t="shared" si="28"/>
        <v>1</v>
      </c>
      <c r="BC33" s="6">
        <f t="shared" si="45"/>
        <v>14</v>
      </c>
      <c r="BD33" s="9">
        <f t="shared" si="26"/>
        <v>2</v>
      </c>
      <c r="BE33" s="10">
        <f t="shared" si="27"/>
        <v>2</v>
      </c>
      <c r="BF33" s="251" t="s">
        <v>557</v>
      </c>
      <c r="BG33" s="314" t="s">
        <v>165</v>
      </c>
    </row>
    <row r="34" spans="1:59" s="64" customFormat="1" ht="15.75" customHeight="1" x14ac:dyDescent="0.25">
      <c r="A34" s="447" t="s">
        <v>364</v>
      </c>
      <c r="B34" s="53" t="s">
        <v>15</v>
      </c>
      <c r="C34" s="441" t="s">
        <v>324</v>
      </c>
      <c r="D34" s="56"/>
      <c r="E34" s="6" t="str">
        <f t="shared" si="29"/>
        <v/>
      </c>
      <c r="F34" s="56"/>
      <c r="G34" s="6" t="str">
        <f t="shared" si="30"/>
        <v/>
      </c>
      <c r="H34" s="56"/>
      <c r="I34" s="59"/>
      <c r="J34" s="57"/>
      <c r="K34" s="6" t="str">
        <f t="shared" si="0"/>
        <v/>
      </c>
      <c r="L34" s="56"/>
      <c r="M34" s="6" t="str">
        <f t="shared" si="31"/>
        <v/>
      </c>
      <c r="N34" s="56"/>
      <c r="O34" s="60"/>
      <c r="P34" s="56"/>
      <c r="Q34" s="6" t="str">
        <f t="shared" si="32"/>
        <v/>
      </c>
      <c r="R34" s="56"/>
      <c r="S34" s="6" t="str">
        <f t="shared" si="33"/>
        <v/>
      </c>
      <c r="T34" s="56"/>
      <c r="U34" s="59"/>
      <c r="V34" s="57">
        <v>4</v>
      </c>
      <c r="W34" s="6">
        <f>IF(V34*14=0,"",V34*14)</f>
        <v>56</v>
      </c>
      <c r="X34" s="56">
        <v>2</v>
      </c>
      <c r="Y34" s="6">
        <f>IF(X34*14=0,"",X34*14)</f>
        <v>28</v>
      </c>
      <c r="Z34" s="56">
        <v>6</v>
      </c>
      <c r="AA34" s="60" t="s">
        <v>74</v>
      </c>
      <c r="AB34" s="56"/>
      <c r="AC34" s="6" t="str">
        <f t="shared" si="36"/>
        <v/>
      </c>
      <c r="AD34" s="56"/>
      <c r="AE34" s="6" t="str">
        <f t="shared" si="37"/>
        <v/>
      </c>
      <c r="AF34" s="56"/>
      <c r="AG34" s="59"/>
      <c r="AH34" s="57"/>
      <c r="AI34" s="6" t="str">
        <f t="shared" si="38"/>
        <v/>
      </c>
      <c r="AJ34" s="56"/>
      <c r="AK34" s="6" t="str">
        <f t="shared" si="39"/>
        <v/>
      </c>
      <c r="AL34" s="56"/>
      <c r="AM34" s="60"/>
      <c r="AN34" s="57"/>
      <c r="AO34" s="6" t="str">
        <f t="shared" si="40"/>
        <v/>
      </c>
      <c r="AP34" s="58"/>
      <c r="AQ34" s="6" t="str">
        <f t="shared" si="41"/>
        <v/>
      </c>
      <c r="AR34" s="58"/>
      <c r="AS34" s="61"/>
      <c r="AT34" s="56"/>
      <c r="AU34" s="6" t="str">
        <f t="shared" si="42"/>
        <v/>
      </c>
      <c r="AV34" s="56"/>
      <c r="AW34" s="6" t="str">
        <f t="shared" si="43"/>
        <v/>
      </c>
      <c r="AX34" s="56"/>
      <c r="AY34" s="56"/>
      <c r="AZ34" s="8">
        <f t="shared" si="25"/>
        <v>4</v>
      </c>
      <c r="BA34" s="6">
        <f t="shared" si="44"/>
        <v>56</v>
      </c>
      <c r="BB34" s="9">
        <f t="shared" si="28"/>
        <v>2</v>
      </c>
      <c r="BC34" s="6">
        <f t="shared" si="45"/>
        <v>28</v>
      </c>
      <c r="BD34" s="9">
        <f t="shared" si="26"/>
        <v>6</v>
      </c>
      <c r="BE34" s="10">
        <f t="shared" si="27"/>
        <v>6</v>
      </c>
      <c r="BF34" s="242" t="s">
        <v>402</v>
      </c>
      <c r="BG34" s="280" t="s">
        <v>226</v>
      </c>
    </row>
    <row r="35" spans="1:59" ht="15.6" customHeight="1" x14ac:dyDescent="0.25">
      <c r="A35" s="455" t="s">
        <v>358</v>
      </c>
      <c r="B35" s="53" t="s">
        <v>15</v>
      </c>
      <c r="C35" s="441" t="s">
        <v>347</v>
      </c>
      <c r="D35" s="56"/>
      <c r="E35" s="6" t="str">
        <f t="shared" si="29"/>
        <v/>
      </c>
      <c r="F35" s="56"/>
      <c r="G35" s="6" t="str">
        <f t="shared" si="30"/>
        <v/>
      </c>
      <c r="H35" s="56"/>
      <c r="I35" s="59"/>
      <c r="J35" s="57"/>
      <c r="K35" s="6" t="str">
        <f t="shared" si="0"/>
        <v/>
      </c>
      <c r="L35" s="56"/>
      <c r="M35" s="6" t="str">
        <f t="shared" si="31"/>
        <v/>
      </c>
      <c r="N35" s="56"/>
      <c r="O35" s="60"/>
      <c r="P35" s="56"/>
      <c r="Q35" s="6" t="str">
        <f t="shared" si="32"/>
        <v/>
      </c>
      <c r="R35" s="56"/>
      <c r="S35" s="6" t="str">
        <f t="shared" si="33"/>
        <v/>
      </c>
      <c r="T35" s="56"/>
      <c r="U35" s="59"/>
      <c r="V35" s="57">
        <v>2</v>
      </c>
      <c r="W35" s="6">
        <f t="shared" si="34"/>
        <v>28</v>
      </c>
      <c r="X35" s="56">
        <v>1</v>
      </c>
      <c r="Y35" s="6">
        <f t="shared" si="35"/>
        <v>14</v>
      </c>
      <c r="Z35" s="56">
        <v>3</v>
      </c>
      <c r="AA35" s="60" t="s">
        <v>71</v>
      </c>
      <c r="AB35" s="56"/>
      <c r="AC35" s="6" t="str">
        <f t="shared" si="36"/>
        <v/>
      </c>
      <c r="AD35" s="56"/>
      <c r="AE35" s="6" t="str">
        <f t="shared" si="37"/>
        <v/>
      </c>
      <c r="AF35" s="56"/>
      <c r="AG35" s="59"/>
      <c r="AH35" s="57"/>
      <c r="AI35" s="6" t="str">
        <f t="shared" si="38"/>
        <v/>
      </c>
      <c r="AJ35" s="56"/>
      <c r="AK35" s="6" t="str">
        <f t="shared" si="39"/>
        <v/>
      </c>
      <c r="AL35" s="56"/>
      <c r="AM35" s="60"/>
      <c r="AN35" s="57"/>
      <c r="AO35" s="6" t="str">
        <f t="shared" si="40"/>
        <v/>
      </c>
      <c r="AP35" s="58"/>
      <c r="AQ35" s="6" t="str">
        <f t="shared" si="41"/>
        <v/>
      </c>
      <c r="AR35" s="58"/>
      <c r="AS35" s="61"/>
      <c r="AT35" s="56"/>
      <c r="AU35" s="6" t="str">
        <f t="shared" si="42"/>
        <v/>
      </c>
      <c r="AV35" s="56"/>
      <c r="AW35" s="6" t="str">
        <f t="shared" si="43"/>
        <v/>
      </c>
      <c r="AX35" s="56"/>
      <c r="AY35" s="56"/>
      <c r="AZ35" s="8">
        <f t="shared" si="25"/>
        <v>2</v>
      </c>
      <c r="BA35" s="6">
        <f t="shared" si="44"/>
        <v>28</v>
      </c>
      <c r="BB35" s="9">
        <f t="shared" si="28"/>
        <v>1</v>
      </c>
      <c r="BC35" s="6">
        <f t="shared" si="45"/>
        <v>14</v>
      </c>
      <c r="BD35" s="9">
        <f t="shared" si="26"/>
        <v>3</v>
      </c>
      <c r="BE35" s="10">
        <f t="shared" si="27"/>
        <v>3</v>
      </c>
      <c r="BF35" s="415" t="s">
        <v>477</v>
      </c>
      <c r="BG35" s="280" t="s">
        <v>187</v>
      </c>
    </row>
    <row r="36" spans="1:59" x14ac:dyDescent="0.25">
      <c r="A36" s="455" t="s">
        <v>359</v>
      </c>
      <c r="B36" s="53" t="s">
        <v>15</v>
      </c>
      <c r="C36" s="441" t="s">
        <v>360</v>
      </c>
      <c r="D36" s="56"/>
      <c r="E36" s="6" t="str">
        <f t="shared" si="29"/>
        <v/>
      </c>
      <c r="F36" s="56"/>
      <c r="G36" s="6" t="str">
        <f t="shared" si="30"/>
        <v/>
      </c>
      <c r="H36" s="56"/>
      <c r="I36" s="59"/>
      <c r="J36" s="57"/>
      <c r="K36" s="6" t="str">
        <f t="shared" si="0"/>
        <v/>
      </c>
      <c r="L36" s="56"/>
      <c r="M36" s="6" t="str">
        <f t="shared" si="31"/>
        <v/>
      </c>
      <c r="N36" s="56"/>
      <c r="O36" s="60"/>
      <c r="P36" s="56"/>
      <c r="Q36" s="6" t="str">
        <f t="shared" si="32"/>
        <v/>
      </c>
      <c r="R36" s="56"/>
      <c r="S36" s="6" t="str">
        <f t="shared" si="33"/>
        <v/>
      </c>
      <c r="T36" s="56"/>
      <c r="U36" s="59"/>
      <c r="V36" s="57">
        <v>4</v>
      </c>
      <c r="W36" s="6">
        <f t="shared" si="34"/>
        <v>56</v>
      </c>
      <c r="X36" s="56">
        <v>2</v>
      </c>
      <c r="Y36" s="6">
        <f t="shared" si="35"/>
        <v>28</v>
      </c>
      <c r="Z36" s="56">
        <v>6</v>
      </c>
      <c r="AA36" s="60" t="s">
        <v>74</v>
      </c>
      <c r="AB36" s="56"/>
      <c r="AC36" s="6" t="str">
        <f t="shared" si="36"/>
        <v/>
      </c>
      <c r="AD36" s="56"/>
      <c r="AE36" s="6" t="str">
        <f t="shared" si="37"/>
        <v/>
      </c>
      <c r="AF36" s="56"/>
      <c r="AG36" s="59"/>
      <c r="AH36" s="57"/>
      <c r="AI36" s="6" t="str">
        <f t="shared" si="38"/>
        <v/>
      </c>
      <c r="AJ36" s="56"/>
      <c r="AK36" s="6" t="str">
        <f t="shared" si="39"/>
        <v/>
      </c>
      <c r="AL36" s="56"/>
      <c r="AM36" s="60"/>
      <c r="AN36" s="57"/>
      <c r="AO36" s="6" t="str">
        <f t="shared" si="40"/>
        <v/>
      </c>
      <c r="AP36" s="58"/>
      <c r="AQ36" s="6" t="str">
        <f t="shared" si="41"/>
        <v/>
      </c>
      <c r="AR36" s="58"/>
      <c r="AS36" s="61"/>
      <c r="AT36" s="56"/>
      <c r="AU36" s="6" t="str">
        <f t="shared" si="42"/>
        <v/>
      </c>
      <c r="AV36" s="56"/>
      <c r="AW36" s="6" t="str">
        <f t="shared" si="43"/>
        <v/>
      </c>
      <c r="AX36" s="56"/>
      <c r="AY36" s="56"/>
      <c r="AZ36" s="8">
        <f t="shared" si="25"/>
        <v>4</v>
      </c>
      <c r="BA36" s="6">
        <f t="shared" si="44"/>
        <v>56</v>
      </c>
      <c r="BB36" s="9">
        <f t="shared" si="28"/>
        <v>2</v>
      </c>
      <c r="BC36" s="6">
        <f t="shared" si="45"/>
        <v>28</v>
      </c>
      <c r="BD36" s="9">
        <f t="shared" si="26"/>
        <v>6</v>
      </c>
      <c r="BE36" s="10">
        <f t="shared" si="27"/>
        <v>6</v>
      </c>
      <c r="BF36" s="415" t="s">
        <v>477</v>
      </c>
      <c r="BG36" s="280" t="s">
        <v>183</v>
      </c>
    </row>
    <row r="37" spans="1:59" ht="15.6" customHeight="1" x14ac:dyDescent="0.25">
      <c r="A37" s="455" t="s">
        <v>175</v>
      </c>
      <c r="B37" s="53" t="s">
        <v>15</v>
      </c>
      <c r="C37" s="441" t="s">
        <v>382</v>
      </c>
      <c r="D37" s="56"/>
      <c r="E37" s="6" t="str">
        <f t="shared" si="29"/>
        <v/>
      </c>
      <c r="F37" s="56"/>
      <c r="G37" s="6" t="str">
        <f t="shared" si="30"/>
        <v/>
      </c>
      <c r="H37" s="56"/>
      <c r="I37" s="59"/>
      <c r="J37" s="57"/>
      <c r="K37" s="6" t="str">
        <f t="shared" si="0"/>
        <v/>
      </c>
      <c r="L37" s="56"/>
      <c r="M37" s="6" t="str">
        <f t="shared" si="31"/>
        <v/>
      </c>
      <c r="N37" s="56"/>
      <c r="O37" s="60"/>
      <c r="P37" s="56"/>
      <c r="Q37" s="6" t="str">
        <f t="shared" si="32"/>
        <v/>
      </c>
      <c r="R37" s="56"/>
      <c r="S37" s="6" t="str">
        <f t="shared" si="33"/>
        <v/>
      </c>
      <c r="T37" s="56"/>
      <c r="U37" s="59"/>
      <c r="V37" s="57"/>
      <c r="W37" s="6" t="str">
        <f t="shared" si="34"/>
        <v/>
      </c>
      <c r="X37" s="56">
        <v>2</v>
      </c>
      <c r="Y37" s="6">
        <f t="shared" si="35"/>
        <v>28</v>
      </c>
      <c r="Z37" s="56">
        <v>2</v>
      </c>
      <c r="AA37" s="60" t="str">
        <f>$AA$35</f>
        <v>GYJ</v>
      </c>
      <c r="AB37" s="56"/>
      <c r="AC37" s="6" t="str">
        <f t="shared" si="36"/>
        <v/>
      </c>
      <c r="AD37" s="56"/>
      <c r="AE37" s="6" t="str">
        <f t="shared" si="37"/>
        <v/>
      </c>
      <c r="AF37" s="56"/>
      <c r="AG37" s="59"/>
      <c r="AH37" s="57"/>
      <c r="AI37" s="6" t="str">
        <f t="shared" si="38"/>
        <v/>
      </c>
      <c r="AJ37" s="56"/>
      <c r="AK37" s="6" t="str">
        <f t="shared" si="39"/>
        <v/>
      </c>
      <c r="AL37" s="56"/>
      <c r="AM37" s="60"/>
      <c r="AN37" s="57"/>
      <c r="AO37" s="6" t="str">
        <f t="shared" si="40"/>
        <v/>
      </c>
      <c r="AP37" s="58"/>
      <c r="AQ37" s="6" t="str">
        <f t="shared" si="41"/>
        <v/>
      </c>
      <c r="AR37" s="58"/>
      <c r="AS37" s="61"/>
      <c r="AT37" s="56"/>
      <c r="AU37" s="6" t="str">
        <f t="shared" si="42"/>
        <v/>
      </c>
      <c r="AV37" s="56"/>
      <c r="AW37" s="6" t="str">
        <f t="shared" si="43"/>
        <v/>
      </c>
      <c r="AX37" s="56"/>
      <c r="AY37" s="56"/>
      <c r="AZ37" s="8" t="str">
        <f t="shared" si="25"/>
        <v/>
      </c>
      <c r="BA37" s="6" t="str">
        <f t="shared" si="44"/>
        <v/>
      </c>
      <c r="BB37" s="9">
        <f t="shared" si="28"/>
        <v>2</v>
      </c>
      <c r="BC37" s="6">
        <f t="shared" si="45"/>
        <v>28</v>
      </c>
      <c r="BD37" s="9">
        <f t="shared" si="26"/>
        <v>2</v>
      </c>
      <c r="BE37" s="10">
        <f t="shared" si="27"/>
        <v>2</v>
      </c>
      <c r="BF37" s="415" t="s">
        <v>477</v>
      </c>
      <c r="BG37" s="280" t="s">
        <v>312</v>
      </c>
    </row>
    <row r="38" spans="1:59" s="64" customFormat="1" ht="15.75" customHeight="1" x14ac:dyDescent="0.25">
      <c r="A38" s="447" t="s">
        <v>480</v>
      </c>
      <c r="B38" s="53" t="s">
        <v>15</v>
      </c>
      <c r="C38" s="441" t="s">
        <v>481</v>
      </c>
      <c r="D38" s="356"/>
      <c r="E38" s="350" t="str">
        <f t="shared" si="29"/>
        <v/>
      </c>
      <c r="F38" s="356"/>
      <c r="G38" s="350" t="str">
        <f t="shared" si="30"/>
        <v/>
      </c>
      <c r="H38" s="356"/>
      <c r="I38" s="359"/>
      <c r="J38" s="357"/>
      <c r="K38" s="350" t="str">
        <f t="shared" si="0"/>
        <v/>
      </c>
      <c r="L38" s="356"/>
      <c r="M38" s="350" t="str">
        <f t="shared" si="31"/>
        <v/>
      </c>
      <c r="N38" s="356"/>
      <c r="O38" s="360"/>
      <c r="P38" s="356"/>
      <c r="Q38" s="350" t="str">
        <f t="shared" si="32"/>
        <v/>
      </c>
      <c r="R38" s="356"/>
      <c r="S38" s="350" t="str">
        <f t="shared" si="33"/>
        <v/>
      </c>
      <c r="T38" s="356"/>
      <c r="U38" s="359"/>
      <c r="V38" s="357"/>
      <c r="W38" s="350" t="str">
        <f t="shared" si="34"/>
        <v/>
      </c>
      <c r="X38" s="356"/>
      <c r="Y38" s="350" t="str">
        <f t="shared" si="35"/>
        <v/>
      </c>
      <c r="Z38" s="356"/>
      <c r="AA38" s="360"/>
      <c r="AB38" s="356"/>
      <c r="AC38" s="350" t="str">
        <f t="shared" si="36"/>
        <v/>
      </c>
      <c r="AD38" s="356"/>
      <c r="AE38" s="350" t="str">
        <f t="shared" si="37"/>
        <v/>
      </c>
      <c r="AF38" s="356"/>
      <c r="AG38" s="359"/>
      <c r="AH38" s="357"/>
      <c r="AI38" s="350" t="str">
        <f t="shared" si="38"/>
        <v/>
      </c>
      <c r="AJ38" s="356"/>
      <c r="AK38" s="350" t="str">
        <f t="shared" si="39"/>
        <v/>
      </c>
      <c r="AL38" s="356"/>
      <c r="AM38" s="360"/>
      <c r="AN38" s="357">
        <v>2</v>
      </c>
      <c r="AO38" s="350">
        <f t="shared" si="40"/>
        <v>28</v>
      </c>
      <c r="AP38" s="358">
        <v>2</v>
      </c>
      <c r="AQ38" s="350">
        <f t="shared" si="41"/>
        <v>28</v>
      </c>
      <c r="AR38" s="358">
        <v>4</v>
      </c>
      <c r="AS38" s="361" t="s">
        <v>71</v>
      </c>
      <c r="AT38" s="356"/>
      <c r="AU38" s="350"/>
      <c r="AV38" s="356"/>
      <c r="AW38" s="350"/>
      <c r="AX38" s="356"/>
      <c r="AY38" s="356"/>
      <c r="AZ38" s="351">
        <f t="shared" si="25"/>
        <v>2</v>
      </c>
      <c r="BA38" s="350">
        <f t="shared" si="44"/>
        <v>28</v>
      </c>
      <c r="BB38" s="352">
        <f t="shared" si="28"/>
        <v>2</v>
      </c>
      <c r="BC38" s="350">
        <f t="shared" si="45"/>
        <v>28</v>
      </c>
      <c r="BD38" s="352">
        <f t="shared" si="26"/>
        <v>4</v>
      </c>
      <c r="BE38" s="353">
        <f t="shared" si="27"/>
        <v>4</v>
      </c>
      <c r="BF38" s="251" t="s">
        <v>556</v>
      </c>
      <c r="BG38" s="345" t="s">
        <v>216</v>
      </c>
    </row>
    <row r="39" spans="1:59" ht="15.75" customHeight="1" x14ac:dyDescent="0.25">
      <c r="A39" s="455" t="s">
        <v>176</v>
      </c>
      <c r="B39" s="53" t="s">
        <v>15</v>
      </c>
      <c r="C39" s="441" t="s">
        <v>383</v>
      </c>
      <c r="D39" s="56"/>
      <c r="E39" s="6" t="str">
        <f t="shared" si="29"/>
        <v/>
      </c>
      <c r="F39" s="56"/>
      <c r="G39" s="6" t="str">
        <f t="shared" si="30"/>
        <v/>
      </c>
      <c r="H39" s="56"/>
      <c r="I39" s="59"/>
      <c r="J39" s="57"/>
      <c r="K39" s="6" t="str">
        <f t="shared" si="0"/>
        <v/>
      </c>
      <c r="L39" s="56"/>
      <c r="M39" s="6" t="str">
        <f t="shared" si="31"/>
        <v/>
      </c>
      <c r="N39" s="56"/>
      <c r="O39" s="60"/>
      <c r="P39" s="56"/>
      <c r="Q39" s="6" t="str">
        <f t="shared" si="32"/>
        <v/>
      </c>
      <c r="R39" s="56"/>
      <c r="S39" s="6" t="str">
        <f t="shared" si="33"/>
        <v/>
      </c>
      <c r="T39" s="56"/>
      <c r="U39" s="59"/>
      <c r="V39" s="57"/>
      <c r="W39" s="6" t="str">
        <f t="shared" si="34"/>
        <v/>
      </c>
      <c r="X39" s="56"/>
      <c r="Y39" s="6" t="str">
        <f t="shared" si="35"/>
        <v/>
      </c>
      <c r="Z39" s="56"/>
      <c r="AA39" s="60"/>
      <c r="AB39" s="56"/>
      <c r="AC39" s="6" t="str">
        <f t="shared" si="36"/>
        <v/>
      </c>
      <c r="AD39" s="56"/>
      <c r="AE39" s="6" t="str">
        <f t="shared" si="37"/>
        <v/>
      </c>
      <c r="AF39" s="56"/>
      <c r="AG39" s="59"/>
      <c r="AH39" s="57"/>
      <c r="AI39" s="6" t="str">
        <f t="shared" si="38"/>
        <v/>
      </c>
      <c r="AJ39" s="56"/>
      <c r="AK39" s="6" t="str">
        <f t="shared" si="39"/>
        <v/>
      </c>
      <c r="AL39" s="56"/>
      <c r="AM39" s="60"/>
      <c r="AN39" s="57"/>
      <c r="AO39" s="6" t="str">
        <f t="shared" si="40"/>
        <v/>
      </c>
      <c r="AP39" s="58">
        <v>2</v>
      </c>
      <c r="AQ39" s="6">
        <f t="shared" si="41"/>
        <v>28</v>
      </c>
      <c r="AR39" s="58">
        <v>2</v>
      </c>
      <c r="AS39" s="293" t="s">
        <v>71</v>
      </c>
      <c r="AT39" s="56"/>
      <c r="AU39" s="6" t="str">
        <f t="shared" si="42"/>
        <v/>
      </c>
      <c r="AV39" s="56"/>
      <c r="AW39" s="6" t="str">
        <f t="shared" si="43"/>
        <v/>
      </c>
      <c r="AX39" s="56"/>
      <c r="AY39" s="56"/>
      <c r="AZ39" s="8" t="str">
        <f t="shared" si="25"/>
        <v/>
      </c>
      <c r="BA39" s="6" t="str">
        <f t="shared" si="44"/>
        <v/>
      </c>
      <c r="BB39" s="9">
        <f t="shared" si="28"/>
        <v>2</v>
      </c>
      <c r="BC39" s="6">
        <f t="shared" si="45"/>
        <v>28</v>
      </c>
      <c r="BD39" s="9">
        <f t="shared" si="26"/>
        <v>2</v>
      </c>
      <c r="BE39" s="10">
        <f t="shared" si="27"/>
        <v>2</v>
      </c>
      <c r="BF39" s="415" t="s">
        <v>477</v>
      </c>
      <c r="BG39" s="280" t="s">
        <v>312</v>
      </c>
    </row>
    <row r="40" spans="1:59" s="344" customFormat="1" ht="15.75" customHeight="1" x14ac:dyDescent="0.25">
      <c r="A40" s="455" t="s">
        <v>404</v>
      </c>
      <c r="B40" s="53" t="s">
        <v>15</v>
      </c>
      <c r="C40" s="441" t="s">
        <v>88</v>
      </c>
      <c r="D40" s="56"/>
      <c r="E40" s="6" t="str">
        <f t="shared" si="29"/>
        <v/>
      </c>
      <c r="F40" s="56"/>
      <c r="G40" s="6" t="str">
        <f t="shared" si="30"/>
        <v/>
      </c>
      <c r="H40" s="56"/>
      <c r="I40" s="59"/>
      <c r="J40" s="57"/>
      <c r="K40" s="6" t="str">
        <f t="shared" si="0"/>
        <v/>
      </c>
      <c r="L40" s="56"/>
      <c r="M40" s="6" t="str">
        <f t="shared" si="31"/>
        <v/>
      </c>
      <c r="N40" s="56"/>
      <c r="O40" s="60"/>
      <c r="P40" s="56"/>
      <c r="Q40" s="6" t="str">
        <f t="shared" si="32"/>
        <v/>
      </c>
      <c r="R40" s="56"/>
      <c r="S40" s="6" t="str">
        <f t="shared" si="33"/>
        <v/>
      </c>
      <c r="T40" s="56"/>
      <c r="U40" s="59"/>
      <c r="V40" s="57"/>
      <c r="W40" s="6" t="str">
        <f t="shared" si="34"/>
        <v/>
      </c>
      <c r="X40" s="56"/>
      <c r="Y40" s="6" t="str">
        <f t="shared" si="35"/>
        <v/>
      </c>
      <c r="Z40" s="56"/>
      <c r="AA40" s="60"/>
      <c r="AB40" s="56">
        <v>1</v>
      </c>
      <c r="AC40" s="6">
        <f t="shared" si="36"/>
        <v>14</v>
      </c>
      <c r="AD40" s="300">
        <v>1</v>
      </c>
      <c r="AE40" s="6">
        <f t="shared" si="37"/>
        <v>14</v>
      </c>
      <c r="AF40" s="300">
        <v>2</v>
      </c>
      <c r="AG40" s="59" t="s">
        <v>71</v>
      </c>
      <c r="AH40" s="57"/>
      <c r="AI40" s="6" t="str">
        <f t="shared" si="38"/>
        <v/>
      </c>
      <c r="AJ40" s="56"/>
      <c r="AK40" s="6" t="str">
        <f t="shared" si="39"/>
        <v/>
      </c>
      <c r="AL40" s="56"/>
      <c r="AM40" s="60"/>
      <c r="AN40" s="57"/>
      <c r="AO40" s="6" t="str">
        <f t="shared" si="40"/>
        <v/>
      </c>
      <c r="AP40" s="58"/>
      <c r="AQ40" s="6" t="str">
        <f t="shared" si="41"/>
        <v/>
      </c>
      <c r="AR40" s="58"/>
      <c r="AS40" s="61"/>
      <c r="AT40" s="56"/>
      <c r="AU40" s="6" t="str">
        <f t="shared" si="42"/>
        <v/>
      </c>
      <c r="AV40" s="56"/>
      <c r="AW40" s="6" t="str">
        <f t="shared" si="43"/>
        <v/>
      </c>
      <c r="AX40" s="56"/>
      <c r="AY40" s="56"/>
      <c r="AZ40" s="8">
        <f t="shared" si="25"/>
        <v>1</v>
      </c>
      <c r="BA40" s="6">
        <f t="shared" si="44"/>
        <v>14</v>
      </c>
      <c r="BB40" s="9">
        <f t="shared" si="28"/>
        <v>1</v>
      </c>
      <c r="BC40" s="6">
        <f t="shared" si="45"/>
        <v>14</v>
      </c>
      <c r="BD40" s="9">
        <f>IF(N40+H40+T40+Z40+AF40+AL40+AR40+AX40=0,"",N40+H40+T40+Z40+AF40+AL40+AR40+AX40)</f>
        <v>2</v>
      </c>
      <c r="BE40" s="10">
        <f>IF(D40+F40+L40+J40+P40+R40+V40+X40+AB40+AD40+AH40+AJ40+AN40+AP40+AT40+AV40=0,"",D40+F40+L40+J40+P40+R40+V40+X40+AB40+AD40+AH40+AJ40+AN40+AP40+AT40+AV40)</f>
        <v>2</v>
      </c>
      <c r="BF40" s="251" t="s">
        <v>560</v>
      </c>
      <c r="BG40" s="345" t="s">
        <v>225</v>
      </c>
    </row>
    <row r="41" spans="1:59" ht="15.75" customHeight="1" x14ac:dyDescent="0.25">
      <c r="A41" s="447" t="s">
        <v>154</v>
      </c>
      <c r="B41" s="53" t="s">
        <v>15</v>
      </c>
      <c r="C41" s="441" t="s">
        <v>87</v>
      </c>
      <c r="D41" s="56"/>
      <c r="E41" s="297" t="str">
        <f t="shared" si="29"/>
        <v/>
      </c>
      <c r="F41" s="56"/>
      <c r="G41" s="6" t="str">
        <f t="shared" si="30"/>
        <v/>
      </c>
      <c r="H41" s="56"/>
      <c r="I41" s="59"/>
      <c r="J41" s="57"/>
      <c r="K41" s="6" t="str">
        <f t="shared" si="0"/>
        <v/>
      </c>
      <c r="L41" s="56"/>
      <c r="M41" s="6" t="str">
        <f t="shared" si="31"/>
        <v/>
      </c>
      <c r="N41" s="56"/>
      <c r="O41" s="60"/>
      <c r="P41" s="56"/>
      <c r="Q41" s="6" t="str">
        <f t="shared" si="32"/>
        <v/>
      </c>
      <c r="R41" s="56"/>
      <c r="S41" s="6" t="str">
        <f t="shared" si="33"/>
        <v/>
      </c>
      <c r="T41" s="56"/>
      <c r="U41" s="59"/>
      <c r="V41" s="57"/>
      <c r="W41" s="6" t="str">
        <f t="shared" si="34"/>
        <v/>
      </c>
      <c r="X41" s="56"/>
      <c r="Y41" s="6" t="str">
        <f t="shared" si="35"/>
        <v/>
      </c>
      <c r="Z41" s="56"/>
      <c r="AA41" s="60"/>
      <c r="AB41" s="56"/>
      <c r="AC41" s="6" t="str">
        <f t="shared" si="36"/>
        <v/>
      </c>
      <c r="AD41" s="56"/>
      <c r="AE41" s="6" t="str">
        <f t="shared" si="37"/>
        <v/>
      </c>
      <c r="AF41" s="56"/>
      <c r="AG41" s="59"/>
      <c r="AH41" s="57"/>
      <c r="AI41" s="6" t="str">
        <f t="shared" si="38"/>
        <v/>
      </c>
      <c r="AJ41" s="56">
        <v>2</v>
      </c>
      <c r="AK41" s="6">
        <f t="shared" si="39"/>
        <v>28</v>
      </c>
      <c r="AL41" s="56">
        <v>2</v>
      </c>
      <c r="AM41" s="60" t="s">
        <v>71</v>
      </c>
      <c r="AN41" s="57"/>
      <c r="AO41" s="6" t="str">
        <f t="shared" si="40"/>
        <v/>
      </c>
      <c r="AP41" s="58"/>
      <c r="AQ41" s="6" t="str">
        <f t="shared" si="41"/>
        <v/>
      </c>
      <c r="AR41" s="58"/>
      <c r="AS41" s="61"/>
      <c r="AT41" s="56"/>
      <c r="AU41" s="6" t="str">
        <f t="shared" si="42"/>
        <v/>
      </c>
      <c r="AV41" s="56"/>
      <c r="AW41" s="6" t="str">
        <f t="shared" si="43"/>
        <v/>
      </c>
      <c r="AX41" s="56"/>
      <c r="AY41" s="56"/>
      <c r="AZ41" s="8" t="str">
        <f t="shared" ref="AZ41:AZ50" si="46">IF(D41+J41+P41+V41+AB41+AH41+AN41+AT41=0,"",D41+J41+P41+V41+AB41+AH41+AN41+AT41)</f>
        <v/>
      </c>
      <c r="BA41" s="6" t="str">
        <f t="shared" si="44"/>
        <v/>
      </c>
      <c r="BB41" s="9">
        <f t="shared" ref="BB41:BB46" si="47">IF(F41+L41+R41+X41+AD41+AJ41+AP41+AV41=0,"",F41+L41+R41+X41+AD41+AJ41+AP41+AV41)</f>
        <v>2</v>
      </c>
      <c r="BC41" s="6">
        <f t="shared" si="45"/>
        <v>28</v>
      </c>
      <c r="BD41" s="9">
        <f t="shared" ref="BD41:BD46" si="48">IF(N41+H41+T41+Z41+AF41+AL41+AR41+AX41=0,"",N41+H41+T41+Z41+AF41+AL41+AR41+AX41)</f>
        <v>2</v>
      </c>
      <c r="BE41" s="10">
        <f>IF(D41+F41+L41+J41+P41+R41+V41+X41+AB41+AD41+AH41+AJ41+AN41+AP41+AT41+AV41=0,"",D41+F41+L41+J41+P41+R41+V41+X41+AB41+AD41+AH41+AJ41+AN41+AP41+AT41+AV41)</f>
        <v>2</v>
      </c>
      <c r="BF41" s="251" t="s">
        <v>560</v>
      </c>
      <c r="BG41" s="280" t="s">
        <v>186</v>
      </c>
    </row>
    <row r="42" spans="1:59" ht="15.75" customHeight="1" x14ac:dyDescent="0.25">
      <c r="A42" s="447" t="s">
        <v>255</v>
      </c>
      <c r="B42" s="53" t="s">
        <v>15</v>
      </c>
      <c r="C42" s="441" t="s">
        <v>75</v>
      </c>
      <c r="D42" s="56"/>
      <c r="E42" s="6" t="str">
        <f t="shared" si="29"/>
        <v/>
      </c>
      <c r="F42" s="56"/>
      <c r="G42" s="6" t="str">
        <f t="shared" si="30"/>
        <v/>
      </c>
      <c r="H42" s="56"/>
      <c r="I42" s="59"/>
      <c r="J42" s="57"/>
      <c r="K42" s="6" t="str">
        <f t="shared" si="0"/>
        <v/>
      </c>
      <c r="L42" s="56"/>
      <c r="M42" s="6" t="str">
        <f t="shared" si="31"/>
        <v/>
      </c>
      <c r="N42" s="56"/>
      <c r="O42" s="60"/>
      <c r="P42" s="56"/>
      <c r="Q42" s="6" t="str">
        <f t="shared" si="32"/>
        <v/>
      </c>
      <c r="R42" s="56"/>
      <c r="S42" s="6" t="str">
        <f t="shared" si="33"/>
        <v/>
      </c>
      <c r="T42" s="56"/>
      <c r="U42" s="59"/>
      <c r="V42" s="57"/>
      <c r="W42" s="6" t="str">
        <f t="shared" si="34"/>
        <v/>
      </c>
      <c r="X42" s="56"/>
      <c r="Y42" s="6" t="str">
        <f t="shared" si="35"/>
        <v/>
      </c>
      <c r="Z42" s="56"/>
      <c r="AA42" s="60"/>
      <c r="AB42" s="56"/>
      <c r="AC42" s="6" t="str">
        <f t="shared" si="36"/>
        <v/>
      </c>
      <c r="AD42" s="56"/>
      <c r="AE42" s="6" t="str">
        <f t="shared" si="37"/>
        <v/>
      </c>
      <c r="AF42" s="56"/>
      <c r="AG42" s="59"/>
      <c r="AH42" s="57">
        <v>1</v>
      </c>
      <c r="AI42" s="6">
        <f t="shared" si="38"/>
        <v>14</v>
      </c>
      <c r="AJ42" s="56">
        <v>1</v>
      </c>
      <c r="AK42" s="6">
        <f t="shared" si="39"/>
        <v>14</v>
      </c>
      <c r="AL42" s="56">
        <v>2</v>
      </c>
      <c r="AM42" s="60" t="s">
        <v>71</v>
      </c>
      <c r="AN42" s="57"/>
      <c r="AO42" s="6" t="str">
        <f t="shared" si="40"/>
        <v/>
      </c>
      <c r="AP42" s="58"/>
      <c r="AQ42" s="6" t="str">
        <f t="shared" si="41"/>
        <v/>
      </c>
      <c r="AR42" s="58"/>
      <c r="AS42" s="61"/>
      <c r="AT42" s="56"/>
      <c r="AU42" s="6" t="str">
        <f t="shared" si="42"/>
        <v/>
      </c>
      <c r="AV42" s="56"/>
      <c r="AW42" s="6" t="str">
        <f t="shared" si="43"/>
        <v/>
      </c>
      <c r="AX42" s="56"/>
      <c r="AY42" s="56"/>
      <c r="AZ42" s="8">
        <f t="shared" si="46"/>
        <v>1</v>
      </c>
      <c r="BA42" s="6">
        <f t="shared" si="44"/>
        <v>14</v>
      </c>
      <c r="BB42" s="9">
        <f t="shared" si="47"/>
        <v>1</v>
      </c>
      <c r="BC42" s="6">
        <f t="shared" si="45"/>
        <v>14</v>
      </c>
      <c r="BD42" s="9">
        <f t="shared" si="48"/>
        <v>2</v>
      </c>
      <c r="BE42" s="10">
        <f>IF(D42+F42+L42+J42+P42+R42+V42+X42+AB42+AD42+AH42+AJ42+AN42+AP42+AT42+AV42=0,"",D42+F42+L42+J42+P42+R42+V42+X42+AB42+AD42+AH42+AJ42+AN42+AP42+AT42+AV42)</f>
        <v>2</v>
      </c>
      <c r="BF42" s="242" t="s">
        <v>562</v>
      </c>
      <c r="BG42" s="280" t="s">
        <v>227</v>
      </c>
    </row>
    <row r="43" spans="1:59" ht="15.75" customHeight="1" x14ac:dyDescent="0.25">
      <c r="A43" s="455" t="s">
        <v>177</v>
      </c>
      <c r="B43" s="53" t="s">
        <v>15</v>
      </c>
      <c r="C43" s="441" t="s">
        <v>381</v>
      </c>
      <c r="D43" s="56"/>
      <c r="E43" s="6" t="str">
        <f t="shared" si="29"/>
        <v/>
      </c>
      <c r="F43" s="56"/>
      <c r="G43" s="6" t="str">
        <f t="shared" si="30"/>
        <v/>
      </c>
      <c r="H43" s="56"/>
      <c r="I43" s="59"/>
      <c r="J43" s="57"/>
      <c r="K43" s="6" t="str">
        <f t="shared" si="0"/>
        <v/>
      </c>
      <c r="L43" s="56"/>
      <c r="M43" s="6" t="str">
        <f t="shared" si="31"/>
        <v/>
      </c>
      <c r="N43" s="56"/>
      <c r="O43" s="59"/>
      <c r="P43" s="56"/>
      <c r="Q43" s="6" t="str">
        <f t="shared" si="32"/>
        <v/>
      </c>
      <c r="R43" s="56"/>
      <c r="S43" s="6" t="str">
        <f t="shared" si="33"/>
        <v/>
      </c>
      <c r="T43" s="56"/>
      <c r="U43" s="59"/>
      <c r="V43" s="57"/>
      <c r="W43" s="6" t="str">
        <f t="shared" si="34"/>
        <v/>
      </c>
      <c r="X43" s="56"/>
      <c r="Y43" s="6" t="str">
        <f t="shared" si="35"/>
        <v/>
      </c>
      <c r="Z43" s="56"/>
      <c r="AA43" s="60"/>
      <c r="AB43" s="56"/>
      <c r="AC43" s="6" t="str">
        <f t="shared" si="36"/>
        <v/>
      </c>
      <c r="AD43" s="56"/>
      <c r="AE43" s="6" t="str">
        <f t="shared" si="37"/>
        <v/>
      </c>
      <c r="AF43" s="56"/>
      <c r="AG43" s="59"/>
      <c r="AH43" s="57"/>
      <c r="AI43" s="6" t="str">
        <f t="shared" si="38"/>
        <v/>
      </c>
      <c r="AJ43" s="56"/>
      <c r="AK43" s="6" t="str">
        <f t="shared" si="39"/>
        <v/>
      </c>
      <c r="AL43" s="56"/>
      <c r="AM43" s="60"/>
      <c r="AN43" s="302">
        <v>2</v>
      </c>
      <c r="AO43" s="297">
        <f t="shared" si="40"/>
        <v>28</v>
      </c>
      <c r="AP43" s="303"/>
      <c r="AQ43" s="297" t="str">
        <f t="shared" si="41"/>
        <v/>
      </c>
      <c r="AR43" s="303">
        <v>2</v>
      </c>
      <c r="AS43" s="304" t="s">
        <v>74</v>
      </c>
      <c r="AT43" s="56"/>
      <c r="AU43" s="6" t="str">
        <f t="shared" si="42"/>
        <v/>
      </c>
      <c r="AV43" s="56"/>
      <c r="AW43" s="6" t="str">
        <f t="shared" si="43"/>
        <v/>
      </c>
      <c r="AX43" s="56"/>
      <c r="AY43" s="56"/>
      <c r="AZ43" s="8">
        <f t="shared" si="46"/>
        <v>2</v>
      </c>
      <c r="BA43" s="6">
        <f t="shared" si="44"/>
        <v>28</v>
      </c>
      <c r="BB43" s="9" t="str">
        <f t="shared" si="47"/>
        <v/>
      </c>
      <c r="BC43" s="6" t="str">
        <f t="shared" si="45"/>
        <v/>
      </c>
      <c r="BD43" s="9">
        <f t="shared" si="48"/>
        <v>2</v>
      </c>
      <c r="BE43" s="10">
        <f>IF(D43+F43+L43+J43+P43+R43+V43+X43+AB43+AD43+AH43+AJ43+AN43+AP43+AT43+AV43=0,"",D43+F43+L43+J43+P43+R43+V43+X43+AB43+AD43+AH43+AJ43+AN43+AP43+AT43+AV43)</f>
        <v>2</v>
      </c>
      <c r="BF43" s="415" t="s">
        <v>477</v>
      </c>
      <c r="BG43" s="280" t="s">
        <v>185</v>
      </c>
    </row>
    <row r="44" spans="1:59" ht="15.75" customHeight="1" x14ac:dyDescent="0.25">
      <c r="A44" s="455" t="s">
        <v>532</v>
      </c>
      <c r="B44" s="53" t="s">
        <v>15</v>
      </c>
      <c r="C44" s="441" t="s">
        <v>318</v>
      </c>
      <c r="D44" s="56"/>
      <c r="E44" s="6" t="str">
        <f t="shared" si="29"/>
        <v/>
      </c>
      <c r="F44" s="56"/>
      <c r="G44" s="6" t="str">
        <f t="shared" si="30"/>
        <v/>
      </c>
      <c r="H44" s="56"/>
      <c r="I44" s="59"/>
      <c r="J44" s="57"/>
      <c r="K44" s="6" t="str">
        <f t="shared" si="0"/>
        <v/>
      </c>
      <c r="L44" s="56">
        <v>3</v>
      </c>
      <c r="M44" s="6">
        <f t="shared" si="31"/>
        <v>42</v>
      </c>
      <c r="N44" s="56">
        <v>2</v>
      </c>
      <c r="O44" s="60" t="s">
        <v>71</v>
      </c>
      <c r="P44" s="56"/>
      <c r="Q44" s="6" t="str">
        <f t="shared" si="32"/>
        <v/>
      </c>
      <c r="R44" s="56"/>
      <c r="S44" s="6" t="str">
        <f t="shared" si="33"/>
        <v/>
      </c>
      <c r="T44" s="56"/>
      <c r="U44" s="59"/>
      <c r="V44" s="57"/>
      <c r="W44" s="6" t="str">
        <f t="shared" si="34"/>
        <v/>
      </c>
      <c r="X44" s="56"/>
      <c r="Y44" s="6" t="str">
        <f t="shared" si="35"/>
        <v/>
      </c>
      <c r="Z44" s="56"/>
      <c r="AA44" s="60"/>
      <c r="AB44" s="56"/>
      <c r="AC44" s="6" t="str">
        <f t="shared" si="36"/>
        <v/>
      </c>
      <c r="AD44" s="56"/>
      <c r="AE44" s="6" t="str">
        <f t="shared" si="37"/>
        <v/>
      </c>
      <c r="AF44" s="56"/>
      <c r="AG44" s="59"/>
      <c r="AH44" s="57"/>
      <c r="AI44" s="6" t="str">
        <f t="shared" si="38"/>
        <v/>
      </c>
      <c r="AJ44" s="56"/>
      <c r="AK44" s="6" t="str">
        <f t="shared" si="39"/>
        <v/>
      </c>
      <c r="AL44" s="56"/>
      <c r="AM44" s="60"/>
      <c r="AN44" s="57"/>
      <c r="AO44" s="6" t="str">
        <f t="shared" si="40"/>
        <v/>
      </c>
      <c r="AP44" s="58"/>
      <c r="AQ44" s="6" t="str">
        <f t="shared" si="41"/>
        <v/>
      </c>
      <c r="AR44" s="58"/>
      <c r="AS44" s="61"/>
      <c r="AT44" s="56"/>
      <c r="AU44" s="6" t="str">
        <f t="shared" si="42"/>
        <v/>
      </c>
      <c r="AV44" s="56"/>
      <c r="AW44" s="6" t="str">
        <f t="shared" si="43"/>
        <v/>
      </c>
      <c r="AX44" s="56"/>
      <c r="AY44" s="56"/>
      <c r="AZ44" s="8" t="str">
        <f t="shared" si="46"/>
        <v/>
      </c>
      <c r="BA44" s="6" t="str">
        <f t="shared" si="44"/>
        <v/>
      </c>
      <c r="BB44" s="9">
        <f t="shared" si="47"/>
        <v>3</v>
      </c>
      <c r="BC44" s="6">
        <f t="shared" si="45"/>
        <v>42</v>
      </c>
      <c r="BD44" s="9">
        <f t="shared" si="48"/>
        <v>2</v>
      </c>
      <c r="BE44" s="10">
        <f>IF(D44+F44+L44+J44+P44+R44+V44+X44+AB44+AD44+AH44+AJ44+AN44+AP44+AT44+AV44=0,"",D44+F44+L44+J44+P44+R44+V44+X44+AB44+AD44+AH44+AJ44+AN44+AP44+AT44+AV44)</f>
        <v>3</v>
      </c>
      <c r="BF44" s="251" t="s">
        <v>563</v>
      </c>
      <c r="BG44" s="313" t="s">
        <v>224</v>
      </c>
    </row>
    <row r="45" spans="1:59" s="64" customFormat="1" ht="15.75" customHeight="1" x14ac:dyDescent="0.25">
      <c r="A45" s="455" t="s">
        <v>533</v>
      </c>
      <c r="B45" s="53" t="s">
        <v>15</v>
      </c>
      <c r="C45" s="441" t="s">
        <v>319</v>
      </c>
      <c r="D45" s="56"/>
      <c r="E45" s="6" t="str">
        <f t="shared" si="29"/>
        <v/>
      </c>
      <c r="F45" s="56"/>
      <c r="G45" s="6" t="str">
        <f t="shared" si="30"/>
        <v/>
      </c>
      <c r="H45" s="56"/>
      <c r="I45" s="59"/>
      <c r="J45" s="57"/>
      <c r="K45" s="6" t="str">
        <f t="shared" si="0"/>
        <v/>
      </c>
      <c r="L45" s="56"/>
      <c r="M45" s="6" t="str">
        <f t="shared" si="31"/>
        <v/>
      </c>
      <c r="N45" s="56"/>
      <c r="O45" s="60"/>
      <c r="P45" s="56"/>
      <c r="Q45" s="6" t="str">
        <f t="shared" si="32"/>
        <v/>
      </c>
      <c r="R45" s="56">
        <v>2</v>
      </c>
      <c r="S45" s="6">
        <f t="shared" si="33"/>
        <v>28</v>
      </c>
      <c r="T45" s="56">
        <v>2</v>
      </c>
      <c r="U45" s="59" t="s">
        <v>71</v>
      </c>
      <c r="V45" s="57"/>
      <c r="W45" s="6" t="str">
        <f t="shared" si="34"/>
        <v/>
      </c>
      <c r="X45" s="56"/>
      <c r="Y45" s="6" t="str">
        <f t="shared" si="35"/>
        <v/>
      </c>
      <c r="Z45" s="56"/>
      <c r="AA45" s="60"/>
      <c r="AB45" s="56"/>
      <c r="AC45" s="6" t="str">
        <f t="shared" si="36"/>
        <v/>
      </c>
      <c r="AD45" s="56"/>
      <c r="AE45" s="6" t="str">
        <f t="shared" si="37"/>
        <v/>
      </c>
      <c r="AF45" s="56"/>
      <c r="AG45" s="59"/>
      <c r="AH45" s="57"/>
      <c r="AI45" s="6" t="str">
        <f t="shared" si="38"/>
        <v/>
      </c>
      <c r="AJ45" s="56"/>
      <c r="AK45" s="6" t="str">
        <f t="shared" si="39"/>
        <v/>
      </c>
      <c r="AL45" s="56"/>
      <c r="AM45" s="60"/>
      <c r="AN45" s="57"/>
      <c r="AO45" s="6" t="str">
        <f t="shared" si="40"/>
        <v/>
      </c>
      <c r="AP45" s="58"/>
      <c r="AQ45" s="6" t="str">
        <f t="shared" si="41"/>
        <v/>
      </c>
      <c r="AR45" s="58"/>
      <c r="AS45" s="61"/>
      <c r="AT45" s="56"/>
      <c r="AU45" s="6" t="str">
        <f t="shared" si="42"/>
        <v/>
      </c>
      <c r="AV45" s="56"/>
      <c r="AW45" s="6" t="str">
        <f t="shared" si="43"/>
        <v/>
      </c>
      <c r="AX45" s="56"/>
      <c r="AY45" s="56"/>
      <c r="AZ45" s="8" t="str">
        <f t="shared" si="46"/>
        <v/>
      </c>
      <c r="BA45" s="6" t="str">
        <f t="shared" si="44"/>
        <v/>
      </c>
      <c r="BB45" s="9">
        <f t="shared" si="47"/>
        <v>2</v>
      </c>
      <c r="BC45" s="6">
        <f t="shared" si="45"/>
        <v>28</v>
      </c>
      <c r="BD45" s="9">
        <f t="shared" si="48"/>
        <v>2</v>
      </c>
      <c r="BE45" s="10">
        <f>IF(P45+R45+V45+X45+AB45+AD45+AH45+AJ45+AN45+AP45+AT45+AV45=0,"",P45+R45+V45+X45+AB45+AD45+AH45+AJ45+AN45+AP45+AT45+AV45)</f>
        <v>2</v>
      </c>
      <c r="BF45" s="251" t="s">
        <v>563</v>
      </c>
      <c r="BG45" s="313" t="s">
        <v>224</v>
      </c>
    </row>
    <row r="46" spans="1:59" ht="15.75" customHeight="1" x14ac:dyDescent="0.25">
      <c r="A46" s="455" t="s">
        <v>534</v>
      </c>
      <c r="B46" s="53" t="s">
        <v>15</v>
      </c>
      <c r="C46" s="441" t="s">
        <v>320</v>
      </c>
      <c r="D46" s="56"/>
      <c r="E46" s="6" t="str">
        <f t="shared" si="29"/>
        <v/>
      </c>
      <c r="F46" s="56"/>
      <c r="G46" s="6" t="str">
        <f t="shared" si="30"/>
        <v/>
      </c>
      <c r="H46" s="56"/>
      <c r="I46" s="59"/>
      <c r="J46" s="57"/>
      <c r="K46" s="6" t="str">
        <f t="shared" si="0"/>
        <v/>
      </c>
      <c r="L46" s="56"/>
      <c r="M46" s="6" t="str">
        <f t="shared" si="31"/>
        <v/>
      </c>
      <c r="N46" s="56"/>
      <c r="O46" s="60"/>
      <c r="P46" s="56"/>
      <c r="Q46" s="6" t="str">
        <f t="shared" si="32"/>
        <v/>
      </c>
      <c r="R46" s="56"/>
      <c r="S46" s="6" t="str">
        <f t="shared" si="33"/>
        <v/>
      </c>
      <c r="T46" s="56"/>
      <c r="U46" s="59"/>
      <c r="V46" s="57"/>
      <c r="W46" s="6" t="str">
        <f t="shared" si="34"/>
        <v/>
      </c>
      <c r="X46" s="56">
        <v>2</v>
      </c>
      <c r="Y46" s="6">
        <f t="shared" si="35"/>
        <v>28</v>
      </c>
      <c r="Z46" s="56">
        <v>2</v>
      </c>
      <c r="AA46" s="60" t="s">
        <v>71</v>
      </c>
      <c r="AB46" s="56"/>
      <c r="AC46" s="6" t="str">
        <f t="shared" si="36"/>
        <v/>
      </c>
      <c r="AD46" s="56"/>
      <c r="AE46" s="6" t="str">
        <f t="shared" si="37"/>
        <v/>
      </c>
      <c r="AF46" s="56"/>
      <c r="AG46" s="59"/>
      <c r="AH46" s="57"/>
      <c r="AI46" s="6" t="str">
        <f t="shared" si="38"/>
        <v/>
      </c>
      <c r="AJ46" s="56"/>
      <c r="AK46" s="6" t="str">
        <f t="shared" si="39"/>
        <v/>
      </c>
      <c r="AL46" s="56"/>
      <c r="AM46" s="60"/>
      <c r="AN46" s="57"/>
      <c r="AO46" s="6" t="str">
        <f t="shared" si="40"/>
        <v/>
      </c>
      <c r="AP46" s="58"/>
      <c r="AQ46" s="6" t="str">
        <f t="shared" si="41"/>
        <v/>
      </c>
      <c r="AR46" s="58"/>
      <c r="AS46" s="61"/>
      <c r="AT46" s="56"/>
      <c r="AU46" s="6" t="str">
        <f t="shared" si="42"/>
        <v/>
      </c>
      <c r="AV46" s="56"/>
      <c r="AW46" s="6" t="str">
        <f t="shared" si="43"/>
        <v/>
      </c>
      <c r="AX46" s="56"/>
      <c r="AY46" s="56"/>
      <c r="AZ46" s="8" t="str">
        <f t="shared" si="46"/>
        <v/>
      </c>
      <c r="BA46" s="6" t="str">
        <f t="shared" si="44"/>
        <v/>
      </c>
      <c r="BB46" s="9">
        <f t="shared" si="47"/>
        <v>2</v>
      </c>
      <c r="BC46" s="6">
        <f t="shared" si="45"/>
        <v>28</v>
      </c>
      <c r="BD46" s="9">
        <f t="shared" si="48"/>
        <v>2</v>
      </c>
      <c r="BE46" s="10">
        <f>IF(D46+F46+L46+J46+P46+R46+V46+X46+AB46+AD46+AH46+AJ46+AN46+AP46+AT46+AV46=0,"",D46+F46+L46+J46+P46+R46+V46+X46+AB46+AD46+AH46+AJ46+AN46+AP46+AT46+AV46)</f>
        <v>2</v>
      </c>
      <c r="BF46" s="251" t="s">
        <v>563</v>
      </c>
      <c r="BG46" s="313" t="s">
        <v>224</v>
      </c>
    </row>
    <row r="47" spans="1:59" ht="15.75" customHeight="1" x14ac:dyDescent="0.25">
      <c r="A47" s="455" t="s">
        <v>529</v>
      </c>
      <c r="B47" s="53" t="s">
        <v>15</v>
      </c>
      <c r="C47" s="441" t="s">
        <v>321</v>
      </c>
      <c r="D47" s="56"/>
      <c r="E47" s="6" t="str">
        <f t="shared" si="29"/>
        <v/>
      </c>
      <c r="F47" s="56"/>
      <c r="G47" s="6" t="str">
        <f t="shared" si="30"/>
        <v/>
      </c>
      <c r="H47" s="56"/>
      <c r="I47" s="59"/>
      <c r="J47" s="57"/>
      <c r="K47" s="6" t="str">
        <f t="shared" si="0"/>
        <v/>
      </c>
      <c r="L47" s="56"/>
      <c r="M47" s="6" t="str">
        <f t="shared" si="31"/>
        <v/>
      </c>
      <c r="N47" s="56"/>
      <c r="O47" s="60"/>
      <c r="P47" s="56"/>
      <c r="Q47" s="6" t="str">
        <f t="shared" si="32"/>
        <v/>
      </c>
      <c r="R47" s="56"/>
      <c r="S47" s="6" t="str">
        <f t="shared" si="33"/>
        <v/>
      </c>
      <c r="T47" s="56"/>
      <c r="U47" s="59"/>
      <c r="V47" s="57"/>
      <c r="W47" s="6" t="str">
        <f t="shared" si="34"/>
        <v/>
      </c>
      <c r="X47" s="56"/>
      <c r="Y47" s="6" t="str">
        <f t="shared" si="35"/>
        <v/>
      </c>
      <c r="Z47" s="56"/>
      <c r="AA47" s="60"/>
      <c r="AB47" s="56"/>
      <c r="AC47" s="6" t="str">
        <f t="shared" si="36"/>
        <v/>
      </c>
      <c r="AD47" s="300">
        <v>3</v>
      </c>
      <c r="AE47" s="299">
        <f t="shared" si="37"/>
        <v>42</v>
      </c>
      <c r="AF47" s="300">
        <v>2</v>
      </c>
      <c r="AG47" s="301" t="s">
        <v>71</v>
      </c>
      <c r="AH47" s="57"/>
      <c r="AI47" s="6" t="str">
        <f t="shared" si="38"/>
        <v/>
      </c>
      <c r="AJ47" s="56"/>
      <c r="AK47" s="6" t="str">
        <f t="shared" si="39"/>
        <v/>
      </c>
      <c r="AL47" s="56"/>
      <c r="AM47" s="60"/>
      <c r="AN47" s="57"/>
      <c r="AO47" s="6" t="str">
        <f t="shared" si="40"/>
        <v/>
      </c>
      <c r="AP47" s="58"/>
      <c r="AQ47" s="6" t="str">
        <f t="shared" si="41"/>
        <v/>
      </c>
      <c r="AR47" s="58"/>
      <c r="AS47" s="61"/>
      <c r="AT47" s="56"/>
      <c r="AU47" s="6" t="str">
        <f t="shared" si="42"/>
        <v/>
      </c>
      <c r="AV47" s="56"/>
      <c r="AW47" s="6" t="str">
        <f t="shared" si="43"/>
        <v/>
      </c>
      <c r="AX47" s="56"/>
      <c r="AY47" s="56"/>
      <c r="AZ47" s="8" t="str">
        <f t="shared" si="46"/>
        <v/>
      </c>
      <c r="BA47" s="6" t="str">
        <f t="shared" si="44"/>
        <v/>
      </c>
      <c r="BB47" s="9">
        <f>IF(F47+L47+R47+X47+AD47+AJ47+AP47+AV47=0,"",F47+L47+R47+X47+AD47+AJ47+AP47+AV47)</f>
        <v>3</v>
      </c>
      <c r="BC47" s="6">
        <f t="shared" si="45"/>
        <v>42</v>
      </c>
      <c r="BD47" s="9">
        <f t="shared" si="26"/>
        <v>2</v>
      </c>
      <c r="BE47" s="10">
        <f>IF(P47+R47+V47+X47+AB47+AD47+AH47+AJ47+AN47+AP47+AT47+AV47=0,"",P47+R47+V47+X47+AB47+AD47+AH47+AJ47+AN47+AP47+AT47+AV47)</f>
        <v>3</v>
      </c>
      <c r="BF47" s="251" t="s">
        <v>563</v>
      </c>
      <c r="BG47" s="313" t="s">
        <v>229</v>
      </c>
    </row>
    <row r="48" spans="1:59" ht="15.75" customHeight="1" x14ac:dyDescent="0.25">
      <c r="A48" s="455" t="s">
        <v>530</v>
      </c>
      <c r="B48" s="53" t="s">
        <v>15</v>
      </c>
      <c r="C48" s="441" t="s">
        <v>322</v>
      </c>
      <c r="D48" s="56"/>
      <c r="E48" s="6" t="str">
        <f t="shared" si="29"/>
        <v/>
      </c>
      <c r="F48" s="56"/>
      <c r="G48" s="6" t="str">
        <f t="shared" si="30"/>
        <v/>
      </c>
      <c r="H48" s="56"/>
      <c r="I48" s="59"/>
      <c r="J48" s="57"/>
      <c r="K48" s="6" t="str">
        <f t="shared" si="0"/>
        <v/>
      </c>
      <c r="L48" s="56"/>
      <c r="M48" s="6" t="str">
        <f t="shared" si="31"/>
        <v/>
      </c>
      <c r="N48" s="56"/>
      <c r="O48" s="60"/>
      <c r="P48" s="56"/>
      <c r="Q48" s="6" t="str">
        <f t="shared" si="32"/>
        <v/>
      </c>
      <c r="R48" s="56"/>
      <c r="S48" s="6" t="str">
        <f t="shared" si="33"/>
        <v/>
      </c>
      <c r="T48" s="56"/>
      <c r="U48" s="59"/>
      <c r="V48" s="57"/>
      <c r="W48" s="6" t="str">
        <f t="shared" si="34"/>
        <v/>
      </c>
      <c r="X48" s="56"/>
      <c r="Y48" s="6" t="str">
        <f t="shared" si="35"/>
        <v/>
      </c>
      <c r="Z48" s="56"/>
      <c r="AA48" s="60"/>
      <c r="AB48" s="56"/>
      <c r="AC48" s="6" t="str">
        <f t="shared" si="36"/>
        <v/>
      </c>
      <c r="AD48" s="56"/>
      <c r="AE48" s="6" t="str">
        <f t="shared" si="37"/>
        <v/>
      </c>
      <c r="AF48" s="56"/>
      <c r="AG48" s="59"/>
      <c r="AH48" s="57"/>
      <c r="AI48" s="6" t="str">
        <f t="shared" si="38"/>
        <v/>
      </c>
      <c r="AJ48" s="300">
        <v>2</v>
      </c>
      <c r="AK48" s="297">
        <f t="shared" si="39"/>
        <v>28</v>
      </c>
      <c r="AL48" s="300">
        <v>2</v>
      </c>
      <c r="AM48" s="293" t="s">
        <v>71</v>
      </c>
      <c r="AN48" s="57"/>
      <c r="AO48" s="6" t="str">
        <f t="shared" si="40"/>
        <v/>
      </c>
      <c r="AP48" s="56"/>
      <c r="AQ48" s="6" t="str">
        <f t="shared" si="41"/>
        <v/>
      </c>
      <c r="AR48" s="56"/>
      <c r="AS48" s="60"/>
      <c r="AT48" s="56"/>
      <c r="AU48" s="6" t="str">
        <f t="shared" si="42"/>
        <v/>
      </c>
      <c r="AV48" s="56"/>
      <c r="AW48" s="6" t="str">
        <f t="shared" si="43"/>
        <v/>
      </c>
      <c r="AX48" s="56"/>
      <c r="AY48" s="56"/>
      <c r="AZ48" s="8" t="str">
        <f t="shared" si="46"/>
        <v/>
      </c>
      <c r="BA48" s="6" t="str">
        <f t="shared" si="44"/>
        <v/>
      </c>
      <c r="BB48" s="9">
        <f>IF(F48+L48+R48+X48+AD48+AJ48+AP48+AV48=0,"",F48+L48+R48+X48+AD48+AJ48+AP48+AV48)</f>
        <v>2</v>
      </c>
      <c r="BC48" s="6">
        <f t="shared" si="45"/>
        <v>28</v>
      </c>
      <c r="BD48" s="9">
        <f t="shared" si="26"/>
        <v>2</v>
      </c>
      <c r="BE48" s="10">
        <f>IF(D48+F48+L48+J48+P48+R48+V48+X48+AB48+AD48+AH48+AJ48+AN48+AP48+AT48+AV48=0,"",D48+F48+L48+J48+P48+R48+V48+X48+AB48+AD48+AH48+AJ48+AN48+AP48+AT48+AV48)</f>
        <v>2</v>
      </c>
      <c r="BF48" s="251" t="s">
        <v>563</v>
      </c>
      <c r="BG48" s="313" t="s">
        <v>229</v>
      </c>
    </row>
    <row r="49" spans="1:59" ht="15.75" customHeight="1" x14ac:dyDescent="0.25">
      <c r="A49" s="455" t="s">
        <v>531</v>
      </c>
      <c r="B49" s="53" t="s">
        <v>15</v>
      </c>
      <c r="C49" s="441" t="s">
        <v>323</v>
      </c>
      <c r="D49" s="56"/>
      <c r="E49" s="6"/>
      <c r="F49" s="56"/>
      <c r="G49" s="6"/>
      <c r="H49" s="56"/>
      <c r="I49" s="59"/>
      <c r="J49" s="57"/>
      <c r="K49" s="6" t="str">
        <f t="shared" si="0"/>
        <v/>
      </c>
      <c r="L49" s="56"/>
      <c r="M49" s="6" t="str">
        <f t="shared" si="31"/>
        <v/>
      </c>
      <c r="N49" s="56"/>
      <c r="O49" s="60"/>
      <c r="P49" s="56"/>
      <c r="Q49" s="6"/>
      <c r="R49" s="56"/>
      <c r="S49" s="6"/>
      <c r="T49" s="56"/>
      <c r="U49" s="59"/>
      <c r="V49" s="57"/>
      <c r="W49" s="6"/>
      <c r="X49" s="56"/>
      <c r="Y49" s="6"/>
      <c r="Z49" s="56"/>
      <c r="AA49" s="60"/>
      <c r="AB49" s="56"/>
      <c r="AC49" s="6"/>
      <c r="AD49" s="56"/>
      <c r="AE49" s="6"/>
      <c r="AF49" s="56"/>
      <c r="AG49" s="59"/>
      <c r="AH49" s="57"/>
      <c r="AI49" s="6"/>
      <c r="AJ49" s="56"/>
      <c r="AK49" s="6"/>
      <c r="AL49" s="56"/>
      <c r="AM49" s="60"/>
      <c r="AN49" s="57"/>
      <c r="AO49" s="6"/>
      <c r="AP49" s="303">
        <v>2</v>
      </c>
      <c r="AQ49" s="297">
        <f t="shared" si="41"/>
        <v>28</v>
      </c>
      <c r="AR49" s="303">
        <v>2</v>
      </c>
      <c r="AS49" s="304" t="s">
        <v>71</v>
      </c>
      <c r="AT49" s="56"/>
      <c r="AU49" s="6"/>
      <c r="AV49" s="56"/>
      <c r="AW49" s="6"/>
      <c r="AX49" s="56"/>
      <c r="AY49" s="56"/>
      <c r="AZ49" s="8" t="str">
        <f t="shared" si="46"/>
        <v/>
      </c>
      <c r="BA49" s="6" t="str">
        <f t="shared" si="44"/>
        <v/>
      </c>
      <c r="BB49" s="9">
        <f t="shared" ref="BB49:BB53" si="49">IF(F49+L49+R49+X49+AD49+AJ49+AP49+AV49=0,"",F49+L49+R49+X49+AD49+AJ49+AP49+AV49)</f>
        <v>2</v>
      </c>
      <c r="BC49" s="6">
        <f t="shared" ref="BC49:BC53" si="50">IF((L49+F49+R49+X49+AD49+AJ49+AP49+AV49)*14=0,"",(L49+F49+R49+X49+AD49+AJ49+AP49+AV49)*14)</f>
        <v>28</v>
      </c>
      <c r="BD49" s="9">
        <f t="shared" ref="BD49:BD60" si="51">IF(N49+H49+T49+Z49+AF49+AL49+AR49+AX49=0,"",N49+H49+T49+Z49+AF49+AL49+AR49+AX49)</f>
        <v>2</v>
      </c>
      <c r="BE49" s="10">
        <f t="shared" ref="BE49:BE53" si="52">IF(D49+F49+L49+J49+P49+R49+V49+X49+AB49+AD49+AH49+AJ49+AN49+AP49+AT49+AV49=0,"",D49+F49+L49+J49+P49+R49+V49+X49+AB49+AD49+AH49+AJ49+AN49+AP49+AT49+AV49)</f>
        <v>2</v>
      </c>
      <c r="BF49" s="251" t="s">
        <v>563</v>
      </c>
      <c r="BG49" s="313" t="s">
        <v>229</v>
      </c>
    </row>
    <row r="50" spans="1:59" ht="15.75" customHeight="1" x14ac:dyDescent="0.25">
      <c r="A50" s="447" t="s">
        <v>552</v>
      </c>
      <c r="B50" s="53" t="s">
        <v>15</v>
      </c>
      <c r="C50" s="441" t="s">
        <v>551</v>
      </c>
      <c r="D50" s="56"/>
      <c r="E50" s="6"/>
      <c r="F50" s="56"/>
      <c r="G50" s="6"/>
      <c r="H50" s="56"/>
      <c r="I50" s="59"/>
      <c r="J50" s="57">
        <v>7</v>
      </c>
      <c r="K50" s="6">
        <f t="shared" si="0"/>
        <v>98</v>
      </c>
      <c r="L50" s="56">
        <v>7</v>
      </c>
      <c r="M50" s="6">
        <f t="shared" si="31"/>
        <v>98</v>
      </c>
      <c r="N50" s="56">
        <v>8</v>
      </c>
      <c r="O50" s="60" t="s">
        <v>71</v>
      </c>
      <c r="P50" s="56"/>
      <c r="Q50" s="6"/>
      <c r="R50" s="56"/>
      <c r="S50" s="6"/>
      <c r="T50" s="56"/>
      <c r="U50" s="59"/>
      <c r="V50" s="57"/>
      <c r="W50" s="6"/>
      <c r="X50" s="56"/>
      <c r="Y50" s="6"/>
      <c r="Z50" s="56"/>
      <c r="AA50" s="60"/>
      <c r="AB50" s="56"/>
      <c r="AC50" s="6"/>
      <c r="AD50" s="56"/>
      <c r="AE50" s="6"/>
      <c r="AF50" s="56"/>
      <c r="AG50" s="59"/>
      <c r="AH50" s="57"/>
      <c r="AI50" s="6"/>
      <c r="AJ50" s="56"/>
      <c r="AK50" s="6"/>
      <c r="AL50" s="56"/>
      <c r="AM50" s="60"/>
      <c r="AN50" s="57"/>
      <c r="AO50" s="6"/>
      <c r="AP50" s="58"/>
      <c r="AQ50" s="6"/>
      <c r="AR50" s="58"/>
      <c r="AS50" s="61"/>
      <c r="AT50" s="56"/>
      <c r="AU50" s="6"/>
      <c r="AV50" s="56"/>
      <c r="AW50" s="6"/>
      <c r="AX50" s="56"/>
      <c r="AY50" s="56"/>
      <c r="AZ50" s="8">
        <f t="shared" si="46"/>
        <v>7</v>
      </c>
      <c r="BA50" s="6">
        <f t="shared" si="44"/>
        <v>98</v>
      </c>
      <c r="BB50" s="9">
        <f t="shared" si="49"/>
        <v>7</v>
      </c>
      <c r="BC50" s="6">
        <f t="shared" si="50"/>
        <v>98</v>
      </c>
      <c r="BD50" s="9">
        <f t="shared" si="51"/>
        <v>8</v>
      </c>
      <c r="BE50" s="10">
        <f t="shared" si="52"/>
        <v>14</v>
      </c>
      <c r="BF50" s="213" t="s">
        <v>256</v>
      </c>
      <c r="BG50" s="280" t="s">
        <v>257</v>
      </c>
    </row>
    <row r="51" spans="1:59" ht="15.75" customHeight="1" x14ac:dyDescent="0.25">
      <c r="A51" s="296"/>
      <c r="B51" s="53" t="s">
        <v>15</v>
      </c>
      <c r="C51" s="443"/>
      <c r="D51" s="56"/>
      <c r="E51" s="6" t="str">
        <f t="shared" ref="E51:E57" si="53">IF(D51*14=0,"",D51*14)</f>
        <v/>
      </c>
      <c r="F51" s="56"/>
      <c r="G51" s="6" t="str">
        <f t="shared" ref="G51:G57" si="54">IF(F51*14=0,"",F51*14)</f>
        <v/>
      </c>
      <c r="H51" s="56"/>
      <c r="I51" s="59"/>
      <c r="J51" s="57"/>
      <c r="K51" s="6" t="str">
        <f t="shared" ref="K51:K57" si="55">IF(J51*14=0,"",J51*14)</f>
        <v/>
      </c>
      <c r="L51" s="56"/>
      <c r="M51" s="6" t="str">
        <f t="shared" ref="M51:M57" si="56">IF(L51*14=0,"",L51*14)</f>
        <v/>
      </c>
      <c r="N51" s="56"/>
      <c r="O51" s="60"/>
      <c r="P51" s="56"/>
      <c r="Q51" s="6" t="str">
        <f t="shared" ref="Q51:Q57" si="57">IF(P51*14=0,"",P51*14)</f>
        <v/>
      </c>
      <c r="R51" s="56"/>
      <c r="S51" s="6" t="str">
        <f t="shared" ref="S51:S57" si="58">IF(R51*14=0,"",R51*14)</f>
        <v/>
      </c>
      <c r="T51" s="300"/>
      <c r="U51" s="59"/>
      <c r="V51" s="57"/>
      <c r="W51" s="6" t="str">
        <f t="shared" ref="W51:W57" si="59">IF(V51*14=0,"",V51*14)</f>
        <v/>
      </c>
      <c r="X51" s="56"/>
      <c r="Y51" s="6" t="str">
        <f t="shared" ref="Y51:Y57" si="60">IF(X51*14=0,"",X51*14)</f>
        <v/>
      </c>
      <c r="Z51" s="56"/>
      <c r="AA51" s="60"/>
      <c r="AB51" s="56"/>
      <c r="AC51" s="6" t="str">
        <f t="shared" ref="AC51:AC57" si="61">IF(AB51*14=0,"",AB51*14)</f>
        <v/>
      </c>
      <c r="AD51" s="56"/>
      <c r="AE51" s="6" t="str">
        <f t="shared" ref="AE51:AE57" si="62">IF(AD51*14=0,"",AD51*14)</f>
        <v/>
      </c>
      <c r="AF51" s="56"/>
      <c r="AG51" s="59"/>
      <c r="AH51" s="57"/>
      <c r="AI51" s="6" t="str">
        <f t="shared" ref="AI51:AI58" si="63">IF(AH51*14=0,"",AH51*14)</f>
        <v/>
      </c>
      <c r="AJ51" s="56"/>
      <c r="AK51" s="6" t="str">
        <f>IF(AJ51*14=0,"",AJ51*14)</f>
        <v/>
      </c>
      <c r="AL51" s="56"/>
      <c r="AM51" s="60"/>
      <c r="AN51" s="57"/>
      <c r="AO51" s="6" t="str">
        <f t="shared" ref="AO51:AO60" si="64">IF(AN51*14=0,"",AN51*14)</f>
        <v/>
      </c>
      <c r="AP51" s="58"/>
      <c r="AQ51" s="6" t="str">
        <f t="shared" ref="AQ51:AQ60" si="65">IF(AP51*14=0,"",AP51*14)</f>
        <v/>
      </c>
      <c r="AR51" s="58"/>
      <c r="AS51" s="61"/>
      <c r="AT51" s="56"/>
      <c r="AU51" s="6" t="str">
        <f t="shared" ref="AU51:AU57" si="66">IF(AT51*14=0,"",AT51*14)</f>
        <v/>
      </c>
      <c r="AV51" s="56"/>
      <c r="AW51" s="6" t="str">
        <f t="shared" ref="AW51:AW59" si="67">IF(AV51*14=0,"",AV51*14)</f>
        <v/>
      </c>
      <c r="AX51" s="56"/>
      <c r="AY51" s="56"/>
      <c r="AZ51" s="8" t="str">
        <f>IF(D51+J51+P51+V51+AB51+AH51+AN51+AT51=0,"",D51+J51+P51+V51+AB51+AH51+AN51+AT51)</f>
        <v/>
      </c>
      <c r="BA51" s="6" t="str">
        <f t="shared" ref="BA51:BA60" si="68">IF((D51+J51+P51+V51+AB51+AH51+AN51+AT51)*14=0,"",(D51+J51+P51+V51+AB51+AH51+AN51+AT51)*14)</f>
        <v/>
      </c>
      <c r="BB51" s="9" t="str">
        <f t="shared" si="49"/>
        <v/>
      </c>
      <c r="BC51" s="6" t="str">
        <f t="shared" si="50"/>
        <v/>
      </c>
      <c r="BD51" s="9" t="str">
        <f t="shared" si="51"/>
        <v/>
      </c>
      <c r="BE51" s="10" t="str">
        <f t="shared" si="52"/>
        <v/>
      </c>
      <c r="BF51" s="213" t="s">
        <v>256</v>
      </c>
      <c r="BG51" s="280" t="s">
        <v>257</v>
      </c>
    </row>
    <row r="52" spans="1:59" ht="15.75" customHeight="1" x14ac:dyDescent="0.25">
      <c r="A52" s="296"/>
      <c r="B52" s="53" t="s">
        <v>15</v>
      </c>
      <c r="C52" s="443"/>
      <c r="D52" s="56"/>
      <c r="E52" s="6" t="str">
        <f t="shared" si="53"/>
        <v/>
      </c>
      <c r="F52" s="56"/>
      <c r="G52" s="6" t="str">
        <f t="shared" si="54"/>
        <v/>
      </c>
      <c r="H52" s="56"/>
      <c r="I52" s="59"/>
      <c r="J52" s="57"/>
      <c r="K52" s="6" t="str">
        <f t="shared" si="55"/>
        <v/>
      </c>
      <c r="L52" s="56"/>
      <c r="M52" s="6" t="str">
        <f t="shared" si="56"/>
        <v/>
      </c>
      <c r="N52" s="56"/>
      <c r="O52" s="60"/>
      <c r="P52" s="56"/>
      <c r="Q52" s="6" t="str">
        <f t="shared" si="57"/>
        <v/>
      </c>
      <c r="R52" s="56"/>
      <c r="S52" s="6" t="str">
        <f t="shared" si="58"/>
        <v/>
      </c>
      <c r="T52" s="56"/>
      <c r="U52" s="59"/>
      <c r="V52" s="57"/>
      <c r="W52" s="6" t="str">
        <f t="shared" si="59"/>
        <v/>
      </c>
      <c r="X52" s="56"/>
      <c r="Y52" s="6" t="str">
        <f t="shared" si="60"/>
        <v/>
      </c>
      <c r="Z52" s="300"/>
      <c r="AA52" s="60"/>
      <c r="AB52" s="56"/>
      <c r="AC52" s="6" t="str">
        <f t="shared" si="61"/>
        <v/>
      </c>
      <c r="AD52" s="56"/>
      <c r="AE52" s="6" t="str">
        <f t="shared" si="62"/>
        <v/>
      </c>
      <c r="AF52" s="56"/>
      <c r="AG52" s="59"/>
      <c r="AH52" s="57"/>
      <c r="AI52" s="6" t="str">
        <f t="shared" si="63"/>
        <v/>
      </c>
      <c r="AJ52" s="56"/>
      <c r="AK52" s="6" t="str">
        <f>IF(AJ52*14=0,"",AJ52*14)</f>
        <v/>
      </c>
      <c r="AL52" s="56"/>
      <c r="AM52" s="60"/>
      <c r="AN52" s="57"/>
      <c r="AO52" s="6" t="str">
        <f t="shared" si="64"/>
        <v/>
      </c>
      <c r="AP52" s="58"/>
      <c r="AQ52" s="6" t="str">
        <f t="shared" si="65"/>
        <v/>
      </c>
      <c r="AR52" s="58"/>
      <c r="AS52" s="61"/>
      <c r="AT52" s="56"/>
      <c r="AU52" s="6" t="str">
        <f t="shared" si="66"/>
        <v/>
      </c>
      <c r="AV52" s="56"/>
      <c r="AW52" s="6" t="str">
        <f t="shared" si="67"/>
        <v/>
      </c>
      <c r="AX52" s="56"/>
      <c r="AY52" s="56"/>
      <c r="AZ52" s="8" t="str">
        <f>IF(D52+J52+P52+V52+AB52+AH52+AN52+AT52=0,"",D52+J52+P52+V52+AB52+AH52+AN52+AT52)</f>
        <v/>
      </c>
      <c r="BA52" s="6" t="str">
        <f t="shared" si="68"/>
        <v/>
      </c>
      <c r="BB52" s="9" t="str">
        <f t="shared" si="49"/>
        <v/>
      </c>
      <c r="BC52" s="6" t="str">
        <f t="shared" si="50"/>
        <v/>
      </c>
      <c r="BD52" s="9" t="str">
        <f t="shared" si="51"/>
        <v/>
      </c>
      <c r="BE52" s="10" t="str">
        <f t="shared" si="52"/>
        <v/>
      </c>
      <c r="BF52" s="213" t="s">
        <v>256</v>
      </c>
      <c r="BG52" s="280" t="s">
        <v>257</v>
      </c>
    </row>
    <row r="53" spans="1:59" ht="15.75" customHeight="1" x14ac:dyDescent="0.25">
      <c r="A53" s="296"/>
      <c r="B53" s="53" t="s">
        <v>15</v>
      </c>
      <c r="C53" s="443"/>
      <c r="D53" s="56"/>
      <c r="E53" s="6" t="str">
        <f t="shared" si="53"/>
        <v/>
      </c>
      <c r="F53" s="56"/>
      <c r="G53" s="6" t="str">
        <f t="shared" si="54"/>
        <v/>
      </c>
      <c r="H53" s="56"/>
      <c r="I53" s="59"/>
      <c r="J53" s="57"/>
      <c r="K53" s="6" t="str">
        <f t="shared" si="55"/>
        <v/>
      </c>
      <c r="L53" s="56"/>
      <c r="M53" s="6" t="str">
        <f t="shared" si="56"/>
        <v/>
      </c>
      <c r="N53" s="56"/>
      <c r="O53" s="60"/>
      <c r="P53" s="56"/>
      <c r="Q53" s="6" t="str">
        <f t="shared" si="57"/>
        <v/>
      </c>
      <c r="R53" s="56"/>
      <c r="S53" s="6" t="str">
        <f t="shared" si="58"/>
        <v/>
      </c>
      <c r="T53" s="56"/>
      <c r="U53" s="59"/>
      <c r="V53" s="57"/>
      <c r="W53" s="6" t="str">
        <f t="shared" si="59"/>
        <v/>
      </c>
      <c r="X53" s="56"/>
      <c r="Y53" s="6" t="str">
        <f t="shared" si="60"/>
        <v/>
      </c>
      <c r="Z53" s="56"/>
      <c r="AA53" s="60"/>
      <c r="AB53" s="56"/>
      <c r="AC53" s="6" t="str">
        <f t="shared" si="61"/>
        <v/>
      </c>
      <c r="AD53" s="56"/>
      <c r="AE53" s="6" t="str">
        <f t="shared" si="62"/>
        <v/>
      </c>
      <c r="AF53" s="300"/>
      <c r="AG53" s="59"/>
      <c r="AH53" s="57"/>
      <c r="AI53" s="6" t="str">
        <f t="shared" si="63"/>
        <v/>
      </c>
      <c r="AJ53" s="56"/>
      <c r="AK53" s="6" t="str">
        <f>IF(AJ53*14=0,"",AJ53*14)</f>
        <v/>
      </c>
      <c r="AL53" s="56"/>
      <c r="AM53" s="60"/>
      <c r="AN53" s="57"/>
      <c r="AO53" s="324" t="str">
        <f t="shared" si="64"/>
        <v/>
      </c>
      <c r="AP53" s="58"/>
      <c r="AQ53" s="297" t="str">
        <f t="shared" si="65"/>
        <v/>
      </c>
      <c r="AR53" s="58"/>
      <c r="AS53" s="61"/>
      <c r="AT53" s="56"/>
      <c r="AU53" s="6" t="str">
        <f t="shared" si="66"/>
        <v/>
      </c>
      <c r="AV53" s="56"/>
      <c r="AW53" s="6" t="str">
        <f t="shared" si="67"/>
        <v/>
      </c>
      <c r="AX53" s="56"/>
      <c r="AY53" s="56"/>
      <c r="AZ53" s="8" t="str">
        <f>IF(D53+J53+P53+V53+AB53+AH53+AN53+AT53=0,"",D53+J53+P53+V53+AB53+AH53+AN53+AT53)</f>
        <v/>
      </c>
      <c r="BA53" s="6" t="str">
        <f t="shared" si="68"/>
        <v/>
      </c>
      <c r="BB53" s="9" t="str">
        <f t="shared" si="49"/>
        <v/>
      </c>
      <c r="BC53" s="6" t="str">
        <f t="shared" si="50"/>
        <v/>
      </c>
      <c r="BD53" s="9" t="str">
        <f t="shared" si="51"/>
        <v/>
      </c>
      <c r="BE53" s="10" t="str">
        <f t="shared" si="52"/>
        <v/>
      </c>
      <c r="BF53" s="213" t="s">
        <v>256</v>
      </c>
      <c r="BG53" s="280" t="s">
        <v>257</v>
      </c>
    </row>
    <row r="54" spans="1:59" ht="15.75" customHeight="1" x14ac:dyDescent="0.25">
      <c r="A54" s="296"/>
      <c r="B54" s="53" t="s">
        <v>34</v>
      </c>
      <c r="C54" s="444"/>
      <c r="D54" s="56"/>
      <c r="E54" s="297" t="str">
        <f t="shared" si="53"/>
        <v/>
      </c>
      <c r="F54" s="56"/>
      <c r="G54" s="297" t="str">
        <f t="shared" si="54"/>
        <v/>
      </c>
      <c r="H54" s="56"/>
      <c r="I54" s="59"/>
      <c r="J54" s="57"/>
      <c r="K54" s="297" t="str">
        <f t="shared" si="55"/>
        <v/>
      </c>
      <c r="L54" s="56"/>
      <c r="M54" s="6" t="str">
        <f t="shared" si="56"/>
        <v/>
      </c>
      <c r="N54" s="56"/>
      <c r="O54" s="60"/>
      <c r="P54" s="56"/>
      <c r="Q54" s="6" t="str">
        <f t="shared" si="57"/>
        <v/>
      </c>
      <c r="R54" s="56"/>
      <c r="S54" s="6" t="str">
        <f t="shared" si="58"/>
        <v/>
      </c>
      <c r="T54" s="56"/>
      <c r="U54" s="59"/>
      <c r="V54" s="57"/>
      <c r="W54" s="6" t="str">
        <f t="shared" si="59"/>
        <v/>
      </c>
      <c r="X54" s="56"/>
      <c r="Y54" s="6" t="str">
        <f t="shared" si="60"/>
        <v/>
      </c>
      <c r="Z54" s="56"/>
      <c r="AA54" s="60"/>
      <c r="AB54" s="56"/>
      <c r="AC54" s="6" t="str">
        <f t="shared" si="61"/>
        <v/>
      </c>
      <c r="AD54" s="56"/>
      <c r="AE54" s="6" t="str">
        <f t="shared" si="62"/>
        <v/>
      </c>
      <c r="AF54" s="56"/>
      <c r="AG54" s="59"/>
      <c r="AH54" s="57"/>
      <c r="AI54" s="6" t="str">
        <f t="shared" si="63"/>
        <v/>
      </c>
      <c r="AJ54" s="56"/>
      <c r="AK54" s="6" t="str">
        <f>IF(AJ54*14=0,"",AJ54*14)</f>
        <v/>
      </c>
      <c r="AL54" s="56"/>
      <c r="AM54" s="60"/>
      <c r="AN54" s="57"/>
      <c r="AO54" s="6" t="str">
        <f t="shared" si="64"/>
        <v/>
      </c>
      <c r="AP54" s="58"/>
      <c r="AQ54" s="6" t="str">
        <f t="shared" si="65"/>
        <v/>
      </c>
      <c r="AR54" s="58"/>
      <c r="AS54" s="61"/>
      <c r="AT54" s="56"/>
      <c r="AU54" s="6" t="str">
        <f t="shared" si="66"/>
        <v/>
      </c>
      <c r="AV54" s="300"/>
      <c r="AW54" s="297" t="str">
        <f>IF(AV54*15=0,"",AV54*15)</f>
        <v/>
      </c>
      <c r="AX54" s="300"/>
      <c r="AY54" s="56"/>
      <c r="AZ54" s="8"/>
      <c r="BA54" s="6" t="str">
        <f t="shared" si="68"/>
        <v/>
      </c>
      <c r="BB54" s="9"/>
      <c r="BC54" s="6" t="str">
        <f t="shared" ref="BC54:BC60" si="69">IF((L54+F54+R54+X54+AD54+AJ54+AP54+AV54)*14=0,"",(L54+F54+R54+X54+AD54+AJ54+AP54+AV54)*14)</f>
        <v/>
      </c>
      <c r="BD54" s="9" t="str">
        <f t="shared" si="51"/>
        <v/>
      </c>
      <c r="BE54" s="10" t="str">
        <f t="shared" ref="BE54:BE60" si="70">IF(D54+F54+L54+J54+P54+R54+V54+X54+AB54+AD54+AH54+AJ54+AN54+AP54+AT54+AV54=0,"",D54+F54+L54+J54+P54+R54+V54+X54+AB54+AD54+AH54+AJ54+AN54+AP54+AT54+AV54)</f>
        <v/>
      </c>
      <c r="BF54" s="415" t="s">
        <v>477</v>
      </c>
      <c r="BG54" s="262" t="s">
        <v>183</v>
      </c>
    </row>
    <row r="55" spans="1:59" ht="15.75" customHeight="1" x14ac:dyDescent="0.25">
      <c r="A55" s="50"/>
      <c r="B55" s="53" t="s">
        <v>19</v>
      </c>
      <c r="C55" s="295" t="s">
        <v>30</v>
      </c>
      <c r="D55" s="300"/>
      <c r="E55" s="297" t="str">
        <f t="shared" si="53"/>
        <v/>
      </c>
      <c r="F55" s="300"/>
      <c r="G55" s="297" t="str">
        <f t="shared" si="54"/>
        <v/>
      </c>
      <c r="H55" s="300"/>
      <c r="I55" s="301"/>
      <c r="J55" s="302"/>
      <c r="K55" s="297" t="str">
        <f t="shared" si="55"/>
        <v/>
      </c>
      <c r="L55" s="300"/>
      <c r="M55" s="297" t="str">
        <f t="shared" si="56"/>
        <v/>
      </c>
      <c r="N55" s="300"/>
      <c r="O55" s="293"/>
      <c r="P55" s="300"/>
      <c r="Q55" s="297" t="str">
        <f t="shared" si="57"/>
        <v/>
      </c>
      <c r="R55" s="300"/>
      <c r="S55" s="297" t="str">
        <f t="shared" si="58"/>
        <v/>
      </c>
      <c r="T55" s="300"/>
      <c r="U55" s="301"/>
      <c r="V55" s="302"/>
      <c r="W55" s="297" t="str">
        <f t="shared" si="59"/>
        <v/>
      </c>
      <c r="X55" s="300"/>
      <c r="Y55" s="297" t="str">
        <f t="shared" si="60"/>
        <v/>
      </c>
      <c r="Z55" s="300"/>
      <c r="AA55" s="293"/>
      <c r="AB55" s="320">
        <v>1</v>
      </c>
      <c r="AC55" s="321">
        <f t="shared" si="61"/>
        <v>14</v>
      </c>
      <c r="AD55" s="320">
        <v>1</v>
      </c>
      <c r="AE55" s="321">
        <f t="shared" si="62"/>
        <v>14</v>
      </c>
      <c r="AF55" s="320">
        <v>2</v>
      </c>
      <c r="AG55" s="323" t="s">
        <v>74</v>
      </c>
      <c r="AH55" s="57"/>
      <c r="AI55" s="6" t="str">
        <f t="shared" si="63"/>
        <v/>
      </c>
      <c r="AJ55" s="56"/>
      <c r="AK55" s="6" t="str">
        <f>IF(AJ55*14=0,"",AJ55*14)</f>
        <v/>
      </c>
      <c r="AL55" s="56"/>
      <c r="AM55" s="60"/>
      <c r="AN55" s="57"/>
      <c r="AO55" s="6" t="str">
        <f t="shared" si="64"/>
        <v/>
      </c>
      <c r="AP55" s="58"/>
      <c r="AQ55" s="6" t="str">
        <f t="shared" si="65"/>
        <v/>
      </c>
      <c r="AR55" s="58"/>
      <c r="AS55" s="61"/>
      <c r="AT55" s="56"/>
      <c r="AU55" s="6" t="str">
        <f t="shared" si="66"/>
        <v/>
      </c>
      <c r="AV55" s="56"/>
      <c r="AW55" s="6" t="str">
        <f t="shared" si="67"/>
        <v/>
      </c>
      <c r="AX55" s="56"/>
      <c r="AY55" s="56"/>
      <c r="AZ55" s="8">
        <f t="shared" ref="AZ55:AZ60" si="71">IF(D55+J55+P55+V55+AB55+AH55+AN55+AT55=0,"",D55+J55+P55+V55+AB55+AH55+AN55+AT55)</f>
        <v>1</v>
      </c>
      <c r="BA55" s="6">
        <f t="shared" si="68"/>
        <v>14</v>
      </c>
      <c r="BB55" s="9">
        <f t="shared" ref="BB55:BB60" si="72">IF(F55+L55+R55+X55+AD55+AJ55+AP55+AV55=0,"",F55+L55+R55+X55+AD55+AJ55+AP55+AV55)</f>
        <v>1</v>
      </c>
      <c r="BC55" s="6">
        <f t="shared" si="69"/>
        <v>14</v>
      </c>
      <c r="BD55" s="9">
        <f t="shared" si="51"/>
        <v>2</v>
      </c>
      <c r="BE55" s="10">
        <f t="shared" si="70"/>
        <v>2</v>
      </c>
      <c r="BF55" s="213"/>
      <c r="BG55" s="201"/>
    </row>
    <row r="56" spans="1:59" ht="15.75" customHeight="1" x14ac:dyDescent="0.25">
      <c r="A56" s="50"/>
      <c r="B56" s="53" t="s">
        <v>19</v>
      </c>
      <c r="C56" s="295" t="s">
        <v>31</v>
      </c>
      <c r="D56" s="300"/>
      <c r="E56" s="297"/>
      <c r="F56" s="300"/>
      <c r="G56" s="297"/>
      <c r="H56" s="300"/>
      <c r="I56" s="301"/>
      <c r="J56" s="302"/>
      <c r="K56" s="297"/>
      <c r="L56" s="300"/>
      <c r="M56" s="297"/>
      <c r="N56" s="300"/>
      <c r="O56" s="293"/>
      <c r="P56" s="300"/>
      <c r="Q56" s="297"/>
      <c r="R56" s="300"/>
      <c r="S56" s="297"/>
      <c r="T56" s="300"/>
      <c r="U56" s="301"/>
      <c r="V56" s="302"/>
      <c r="W56" s="297"/>
      <c r="X56" s="300"/>
      <c r="Y56" s="297"/>
      <c r="Z56" s="300"/>
      <c r="AA56" s="293"/>
      <c r="AB56" s="320">
        <v>1</v>
      </c>
      <c r="AC56" s="321">
        <f t="shared" si="61"/>
        <v>14</v>
      </c>
      <c r="AD56" s="320">
        <v>1</v>
      </c>
      <c r="AE56" s="321">
        <f t="shared" si="62"/>
        <v>14</v>
      </c>
      <c r="AF56" s="320">
        <v>2</v>
      </c>
      <c r="AG56" s="323" t="s">
        <v>74</v>
      </c>
      <c r="AH56" s="57"/>
      <c r="AI56" s="6"/>
      <c r="AJ56" s="56"/>
      <c r="AK56" s="6"/>
      <c r="AL56" s="56"/>
      <c r="AM56" s="60"/>
      <c r="AN56" s="57"/>
      <c r="AO56" s="6"/>
      <c r="AP56" s="58"/>
      <c r="AQ56" s="6"/>
      <c r="AR56" s="58"/>
      <c r="AS56" s="61"/>
      <c r="AT56" s="56"/>
      <c r="AU56" s="6"/>
      <c r="AV56" s="56"/>
      <c r="AW56" s="6"/>
      <c r="AX56" s="56"/>
      <c r="AY56" s="56"/>
      <c r="AZ56" s="8">
        <f t="shared" si="71"/>
        <v>1</v>
      </c>
      <c r="BA56" s="6">
        <f t="shared" si="68"/>
        <v>14</v>
      </c>
      <c r="BB56" s="9">
        <f t="shared" si="72"/>
        <v>1</v>
      </c>
      <c r="BC56" s="6">
        <f t="shared" si="69"/>
        <v>14</v>
      </c>
      <c r="BD56" s="9">
        <f t="shared" si="51"/>
        <v>2</v>
      </c>
      <c r="BE56" s="10">
        <f t="shared" si="70"/>
        <v>2</v>
      </c>
      <c r="BF56" s="213"/>
      <c r="BG56" s="201"/>
    </row>
    <row r="57" spans="1:59" ht="15.75" customHeight="1" x14ac:dyDescent="0.25">
      <c r="A57" s="50"/>
      <c r="B57" s="53" t="s">
        <v>19</v>
      </c>
      <c r="C57" s="295" t="s">
        <v>32</v>
      </c>
      <c r="D57" s="56"/>
      <c r="E57" s="297" t="str">
        <f t="shared" si="53"/>
        <v/>
      </c>
      <c r="F57" s="56"/>
      <c r="G57" s="297" t="str">
        <f t="shared" si="54"/>
        <v/>
      </c>
      <c r="H57" s="56"/>
      <c r="I57" s="59"/>
      <c r="J57" s="57"/>
      <c r="K57" s="297" t="str">
        <f t="shared" si="55"/>
        <v/>
      </c>
      <c r="L57" s="56"/>
      <c r="M57" s="6" t="str">
        <f t="shared" si="56"/>
        <v/>
      </c>
      <c r="N57" s="56"/>
      <c r="O57" s="60"/>
      <c r="P57" s="56"/>
      <c r="Q57" s="6" t="str">
        <f t="shared" si="57"/>
        <v/>
      </c>
      <c r="R57" s="56"/>
      <c r="S57" s="6" t="str">
        <f t="shared" si="58"/>
        <v/>
      </c>
      <c r="T57" s="56"/>
      <c r="U57" s="59"/>
      <c r="V57" s="57"/>
      <c r="W57" s="6" t="str">
        <f t="shared" si="59"/>
        <v/>
      </c>
      <c r="X57" s="56"/>
      <c r="Y57" s="6" t="str">
        <f t="shared" si="60"/>
        <v/>
      </c>
      <c r="Z57" s="56"/>
      <c r="AA57" s="60"/>
      <c r="AB57" s="56"/>
      <c r="AC57" s="6" t="str">
        <f t="shared" si="61"/>
        <v/>
      </c>
      <c r="AD57" s="56"/>
      <c r="AE57" s="6" t="str">
        <f t="shared" si="62"/>
        <v/>
      </c>
      <c r="AF57" s="56"/>
      <c r="AG57" s="59"/>
      <c r="AH57" s="322">
        <v>1</v>
      </c>
      <c r="AI57" s="321">
        <f t="shared" si="63"/>
        <v>14</v>
      </c>
      <c r="AJ57" s="320">
        <v>1</v>
      </c>
      <c r="AK57" s="321">
        <f>IF(AJ57*14=0,"",AJ57*14)</f>
        <v>14</v>
      </c>
      <c r="AL57" s="320">
        <v>2</v>
      </c>
      <c r="AM57" s="293" t="s">
        <v>74</v>
      </c>
      <c r="AN57" s="302"/>
      <c r="AO57" s="6" t="str">
        <f t="shared" si="64"/>
        <v/>
      </c>
      <c r="AP57" s="58"/>
      <c r="AQ57" s="6" t="str">
        <f t="shared" si="65"/>
        <v/>
      </c>
      <c r="AR57" s="58"/>
      <c r="AS57" s="61"/>
      <c r="AT57" s="56"/>
      <c r="AU57" s="6" t="str">
        <f t="shared" si="66"/>
        <v/>
      </c>
      <c r="AV57" s="56"/>
      <c r="AW57" s="6" t="str">
        <f t="shared" si="67"/>
        <v/>
      </c>
      <c r="AX57" s="56"/>
      <c r="AY57" s="56"/>
      <c r="AZ57" s="8">
        <f t="shared" si="71"/>
        <v>1</v>
      </c>
      <c r="BA57" s="6">
        <f t="shared" si="68"/>
        <v>14</v>
      </c>
      <c r="BB57" s="9">
        <f t="shared" si="72"/>
        <v>1</v>
      </c>
      <c r="BC57" s="6">
        <f t="shared" si="69"/>
        <v>14</v>
      </c>
      <c r="BD57" s="9">
        <f t="shared" si="51"/>
        <v>2</v>
      </c>
      <c r="BE57" s="10">
        <f t="shared" si="70"/>
        <v>2</v>
      </c>
      <c r="BF57" s="213"/>
      <c r="BG57" s="201"/>
    </row>
    <row r="58" spans="1:59" ht="15.75" customHeight="1" x14ac:dyDescent="0.25">
      <c r="A58" s="50"/>
      <c r="B58" s="53" t="s">
        <v>19</v>
      </c>
      <c r="C58" s="295" t="s">
        <v>46</v>
      </c>
      <c r="D58" s="56"/>
      <c r="E58" s="297"/>
      <c r="F58" s="56"/>
      <c r="G58" s="297"/>
      <c r="H58" s="56"/>
      <c r="I58" s="59"/>
      <c r="J58" s="57"/>
      <c r="K58" s="297"/>
      <c r="L58" s="56"/>
      <c r="M58" s="6"/>
      <c r="N58" s="56"/>
      <c r="O58" s="60"/>
      <c r="P58" s="56"/>
      <c r="Q58" s="6"/>
      <c r="R58" s="56"/>
      <c r="S58" s="6"/>
      <c r="T58" s="56"/>
      <c r="U58" s="59"/>
      <c r="V58" s="57"/>
      <c r="W58" s="6"/>
      <c r="X58" s="56"/>
      <c r="Y58" s="6"/>
      <c r="Z58" s="56"/>
      <c r="AA58" s="60"/>
      <c r="AB58" s="56"/>
      <c r="AC58" s="6"/>
      <c r="AD58" s="56"/>
      <c r="AE58" s="6"/>
      <c r="AF58" s="56"/>
      <c r="AG58" s="59"/>
      <c r="AH58" s="322">
        <v>1</v>
      </c>
      <c r="AI58" s="321">
        <f t="shared" si="63"/>
        <v>14</v>
      </c>
      <c r="AJ58" s="320">
        <v>1</v>
      </c>
      <c r="AK58" s="321">
        <f>IF(AJ58*14=0,"",AJ58*14)</f>
        <v>14</v>
      </c>
      <c r="AL58" s="320">
        <v>2</v>
      </c>
      <c r="AM58" s="293" t="s">
        <v>74</v>
      </c>
      <c r="AN58" s="300"/>
      <c r="AO58" s="6"/>
      <c r="AP58" s="56"/>
      <c r="AQ58" s="6"/>
      <c r="AR58" s="56"/>
      <c r="AS58" s="59"/>
      <c r="AT58" s="56"/>
      <c r="AU58" s="6"/>
      <c r="AV58" s="56"/>
      <c r="AW58" s="6"/>
      <c r="AX58" s="56"/>
      <c r="AY58" s="56"/>
      <c r="AZ58" s="8">
        <f t="shared" si="71"/>
        <v>1</v>
      </c>
      <c r="BA58" s="6">
        <f t="shared" si="68"/>
        <v>14</v>
      </c>
      <c r="BB58" s="9">
        <f t="shared" si="72"/>
        <v>1</v>
      </c>
      <c r="BC58" s="6">
        <f t="shared" si="69"/>
        <v>14</v>
      </c>
      <c r="BD58" s="9">
        <f t="shared" si="51"/>
        <v>2</v>
      </c>
      <c r="BE58" s="10">
        <f t="shared" si="70"/>
        <v>2</v>
      </c>
      <c r="BF58" s="213"/>
      <c r="BG58" s="201"/>
    </row>
    <row r="59" spans="1:59" ht="15.75" customHeight="1" x14ac:dyDescent="0.25">
      <c r="A59" s="50"/>
      <c r="B59" s="53" t="s">
        <v>19</v>
      </c>
      <c r="C59" s="295" t="s">
        <v>379</v>
      </c>
      <c r="D59" s="56"/>
      <c r="E59" s="6"/>
      <c r="F59" s="56"/>
      <c r="G59" s="6"/>
      <c r="H59" s="56"/>
      <c r="I59" s="59"/>
      <c r="J59" s="57"/>
      <c r="K59" s="6"/>
      <c r="L59" s="56"/>
      <c r="M59" s="6"/>
      <c r="N59" s="56"/>
      <c r="O59" s="60"/>
      <c r="P59" s="56"/>
      <c r="Q59" s="6"/>
      <c r="R59" s="56"/>
      <c r="S59" s="6"/>
      <c r="T59" s="56"/>
      <c r="U59" s="59"/>
      <c r="V59" s="57"/>
      <c r="W59" s="6"/>
      <c r="X59" s="56"/>
      <c r="Y59" s="6"/>
      <c r="Z59" s="56"/>
      <c r="AA59" s="60"/>
      <c r="AB59" s="56"/>
      <c r="AC59" s="6"/>
      <c r="AD59" s="56"/>
      <c r="AE59" s="6"/>
      <c r="AF59" s="56"/>
      <c r="AG59" s="59"/>
      <c r="AH59" s="57"/>
      <c r="AI59" s="6"/>
      <c r="AJ59" s="56"/>
      <c r="AK59" s="6"/>
      <c r="AL59" s="56"/>
      <c r="AM59" s="293"/>
      <c r="AN59" s="300">
        <v>1</v>
      </c>
      <c r="AO59" s="297">
        <f t="shared" si="64"/>
        <v>14</v>
      </c>
      <c r="AP59" s="300">
        <v>1</v>
      </c>
      <c r="AQ59" s="297">
        <f t="shared" si="65"/>
        <v>14</v>
      </c>
      <c r="AR59" s="300">
        <v>2</v>
      </c>
      <c r="AS59" s="301" t="s">
        <v>74</v>
      </c>
      <c r="AT59" s="56"/>
      <c r="AU59" s="6"/>
      <c r="AV59" s="56"/>
      <c r="AW59" s="6" t="str">
        <f t="shared" si="67"/>
        <v/>
      </c>
      <c r="AX59" s="56"/>
      <c r="AY59" s="305"/>
      <c r="AZ59" s="8">
        <f t="shared" si="71"/>
        <v>1</v>
      </c>
      <c r="BA59" s="6">
        <f t="shared" si="68"/>
        <v>14</v>
      </c>
      <c r="BB59" s="9">
        <f t="shared" si="72"/>
        <v>1</v>
      </c>
      <c r="BC59" s="6">
        <f t="shared" si="69"/>
        <v>14</v>
      </c>
      <c r="BD59" s="9">
        <f t="shared" si="51"/>
        <v>2</v>
      </c>
      <c r="BE59" s="10">
        <f t="shared" si="70"/>
        <v>2</v>
      </c>
      <c r="BF59" s="213"/>
      <c r="BG59" s="201"/>
    </row>
    <row r="60" spans="1:59" ht="15.75" customHeight="1" thickBot="1" x14ac:dyDescent="0.3">
      <c r="A60" s="50"/>
      <c r="B60" s="53" t="s">
        <v>19</v>
      </c>
      <c r="C60" s="295" t="s">
        <v>380</v>
      </c>
      <c r="D60" s="56"/>
      <c r="E60" s="6" t="str">
        <f>IF(D60*14=0,"",D60*14)</f>
        <v/>
      </c>
      <c r="F60" s="56"/>
      <c r="G60" s="6" t="str">
        <f>IF(F60*14=0,"",F60*14)</f>
        <v/>
      </c>
      <c r="H60" s="56"/>
      <c r="I60" s="59"/>
      <c r="J60" s="57"/>
      <c r="K60" s="6" t="str">
        <f>IF(J60*14=0,"",J60*14)</f>
        <v/>
      </c>
      <c r="L60" s="56"/>
      <c r="M60" s="6" t="str">
        <f>IF(L60*14=0,"",L60*14)</f>
        <v/>
      </c>
      <c r="N60" s="56"/>
      <c r="O60" s="60"/>
      <c r="P60" s="56"/>
      <c r="Q60" s="6" t="str">
        <f>IF(P60*14=0,"",P60*14)</f>
        <v/>
      </c>
      <c r="R60" s="56"/>
      <c r="S60" s="6" t="str">
        <f>IF(R60*14=0,"",R60*14)</f>
        <v/>
      </c>
      <c r="T60" s="56"/>
      <c r="U60" s="59"/>
      <c r="V60" s="57"/>
      <c r="W60" s="6" t="str">
        <f>IF(V60*14=0,"",V60*14)</f>
        <v/>
      </c>
      <c r="X60" s="56"/>
      <c r="Y60" s="6" t="str">
        <f>IF(X60*14=0,"",X60*14)</f>
        <v/>
      </c>
      <c r="Z60" s="56"/>
      <c r="AA60" s="60"/>
      <c r="AB60" s="56"/>
      <c r="AC60" s="6" t="str">
        <f>IF(AB60*14=0,"",AB60*14)</f>
        <v/>
      </c>
      <c r="AD60" s="56"/>
      <c r="AE60" s="6" t="str">
        <f>IF(AD60*14=0,"",AD60*14)</f>
        <v/>
      </c>
      <c r="AF60" s="56"/>
      <c r="AG60" s="305"/>
      <c r="AH60" s="57"/>
      <c r="AI60" s="6" t="str">
        <f>IF(AH60*14=0,"",AH60*14)</f>
        <v/>
      </c>
      <c r="AJ60" s="56"/>
      <c r="AK60" s="6" t="str">
        <f>IF(AJ60*14=0,"",AJ60*14)</f>
        <v/>
      </c>
      <c r="AL60" s="56"/>
      <c r="AM60" s="305"/>
      <c r="AN60" s="302">
        <v>1</v>
      </c>
      <c r="AO60" s="297">
        <f t="shared" si="64"/>
        <v>14</v>
      </c>
      <c r="AP60" s="303">
        <v>1</v>
      </c>
      <c r="AQ60" s="297">
        <f t="shared" si="65"/>
        <v>14</v>
      </c>
      <c r="AR60" s="303">
        <v>2</v>
      </c>
      <c r="AS60" s="305" t="s">
        <v>74</v>
      </c>
      <c r="AT60" s="56"/>
      <c r="AU60" s="6" t="str">
        <f>IF(AT60*14=0,"",AT60*14)</f>
        <v/>
      </c>
      <c r="AV60" s="56"/>
      <c r="AW60" s="6" t="str">
        <f>IF(AV60*14=0,"",AV60*14)</f>
        <v/>
      </c>
      <c r="AX60" s="56"/>
      <c r="AY60" s="56"/>
      <c r="AZ60" s="8">
        <f t="shared" si="71"/>
        <v>1</v>
      </c>
      <c r="BA60" s="6">
        <f t="shared" si="68"/>
        <v>14</v>
      </c>
      <c r="BB60" s="9">
        <f t="shared" si="72"/>
        <v>1</v>
      </c>
      <c r="BC60" s="6">
        <f t="shared" si="69"/>
        <v>14</v>
      </c>
      <c r="BD60" s="9">
        <f t="shared" si="51"/>
        <v>2</v>
      </c>
      <c r="BE60" s="219">
        <f t="shared" si="70"/>
        <v>2</v>
      </c>
      <c r="BF60" s="213"/>
      <c r="BG60" s="201"/>
    </row>
    <row r="61" spans="1:59" s="5" customFormat="1" ht="27" customHeight="1" thickBot="1" x14ac:dyDescent="0.35">
      <c r="A61" s="11"/>
      <c r="B61" s="12"/>
      <c r="C61" s="207" t="s">
        <v>60</v>
      </c>
      <c r="D61" s="78">
        <f>SUM(D10:D60)</f>
        <v>0</v>
      </c>
      <c r="E61" s="78">
        <f>SUM(E10:E60)</f>
        <v>0</v>
      </c>
      <c r="F61" s="78">
        <f>SUM(F10:F60)</f>
        <v>30</v>
      </c>
      <c r="G61" s="78">
        <f>SUM(G10:G60)</f>
        <v>600</v>
      </c>
      <c r="H61" s="78">
        <f>SUM(H10:H60)</f>
        <v>27</v>
      </c>
      <c r="I61" s="210" t="s">
        <v>17</v>
      </c>
      <c r="J61" s="78">
        <f>SUM(J10:J60)</f>
        <v>16</v>
      </c>
      <c r="K61" s="78">
        <f>SUM(K10:K60)</f>
        <v>224</v>
      </c>
      <c r="L61" s="78">
        <f>SUM(L10:L60)</f>
        <v>17</v>
      </c>
      <c r="M61" s="78">
        <f>SUM(M10:M60)</f>
        <v>238</v>
      </c>
      <c r="N61" s="78">
        <f>SUM(N10:N60)</f>
        <v>27</v>
      </c>
      <c r="O61" s="210" t="s">
        <v>17</v>
      </c>
      <c r="P61" s="78">
        <f>SUM(P10:P60)</f>
        <v>10</v>
      </c>
      <c r="Q61" s="78">
        <f>SUM(Q10:Q60)</f>
        <v>140</v>
      </c>
      <c r="R61" s="78">
        <f>SUM(R10:R60)</f>
        <v>21</v>
      </c>
      <c r="S61" s="78">
        <f>SUM(S10:S60)</f>
        <v>304</v>
      </c>
      <c r="T61" s="78">
        <f>SUM(T10:T60)</f>
        <v>29</v>
      </c>
      <c r="U61" s="210" t="s">
        <v>17</v>
      </c>
      <c r="V61" s="78">
        <f>SUM(V10:V60)</f>
        <v>18</v>
      </c>
      <c r="W61" s="78">
        <f>SUM(W10:W60)</f>
        <v>252</v>
      </c>
      <c r="X61" s="78">
        <f>SUM(X10:X60)</f>
        <v>15</v>
      </c>
      <c r="Y61" s="78">
        <f>SUM(Y10:Y60)</f>
        <v>210</v>
      </c>
      <c r="Z61" s="78">
        <f>SUM(Z10:Z60)</f>
        <v>33</v>
      </c>
      <c r="AA61" s="210" t="s">
        <v>17</v>
      </c>
      <c r="AB61" s="78">
        <f>SUM(AB10:AB60)</f>
        <v>3</v>
      </c>
      <c r="AC61" s="78">
        <f>SUM(AC10:AC60)</f>
        <v>42</v>
      </c>
      <c r="AD61" s="78">
        <f>SUM(AD10:AD60)</f>
        <v>6</v>
      </c>
      <c r="AE61" s="78">
        <f>SUM(AE10:AE60)</f>
        <v>84</v>
      </c>
      <c r="AF61" s="78">
        <f>SUM(AF10:AF60)</f>
        <v>8</v>
      </c>
      <c r="AG61" s="210" t="s">
        <v>17</v>
      </c>
      <c r="AH61" s="78">
        <f>SUM(AH10:AH60)</f>
        <v>3</v>
      </c>
      <c r="AI61" s="78">
        <f>SUM(AI10:AI60)</f>
        <v>42</v>
      </c>
      <c r="AJ61" s="78">
        <f>SUM(AJ10:AJ60)</f>
        <v>7</v>
      </c>
      <c r="AK61" s="78">
        <f>SUM(AK10:AK60)</f>
        <v>98</v>
      </c>
      <c r="AL61" s="78">
        <f>SUM(AL10:AL60)</f>
        <v>10</v>
      </c>
      <c r="AM61" s="210" t="s">
        <v>17</v>
      </c>
      <c r="AN61" s="78">
        <f>SUM(AN10:AN60)</f>
        <v>6</v>
      </c>
      <c r="AO61" s="78">
        <f>SUM(AO10:AO60)</f>
        <v>84</v>
      </c>
      <c r="AP61" s="78">
        <f>SUM(AP10:AP60)</f>
        <v>8</v>
      </c>
      <c r="AQ61" s="78">
        <f>SUM(AQ10:AQ60)</f>
        <v>112</v>
      </c>
      <c r="AR61" s="78">
        <f>SUM(AR10:AR60)</f>
        <v>14</v>
      </c>
      <c r="AS61" s="210" t="s">
        <v>17</v>
      </c>
      <c r="AT61" s="78">
        <f>SUM(AT10:AT60)</f>
        <v>0</v>
      </c>
      <c r="AU61" s="78">
        <f>SUM(AU10:AU60)</f>
        <v>0</v>
      </c>
      <c r="AV61" s="78">
        <f>SUM(AV10:AV60)</f>
        <v>0</v>
      </c>
      <c r="AW61" s="78">
        <f>SUM(AW10:AW60)</f>
        <v>0</v>
      </c>
      <c r="AX61" s="78">
        <f>SUM(AX10:AX60)</f>
        <v>0</v>
      </c>
      <c r="AY61" s="210" t="s">
        <v>17</v>
      </c>
      <c r="AZ61" s="78">
        <f t="shared" ref="AZ61:BE61" si="73">SUM(AZ10:AZ60)</f>
        <v>56</v>
      </c>
      <c r="BA61" s="78">
        <f t="shared" si="73"/>
        <v>784</v>
      </c>
      <c r="BB61" s="78">
        <f t="shared" si="73"/>
        <v>103</v>
      </c>
      <c r="BC61" s="78">
        <f t="shared" si="73"/>
        <v>1456</v>
      </c>
      <c r="BD61" s="78">
        <f t="shared" si="73"/>
        <v>148</v>
      </c>
      <c r="BE61" s="220">
        <f t="shared" si="73"/>
        <v>160</v>
      </c>
      <c r="BF61" s="2"/>
      <c r="BG61" s="2"/>
    </row>
    <row r="62" spans="1:59" ht="15.75" customHeight="1" x14ac:dyDescent="0.3">
      <c r="A62" s="14"/>
      <c r="B62" s="15"/>
      <c r="C62" s="16" t="s">
        <v>16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7"/>
      <c r="AF62" s="467"/>
      <c r="AG62" s="467"/>
      <c r="AH62" s="467"/>
      <c r="AI62" s="467"/>
      <c r="AJ62" s="467"/>
      <c r="AK62" s="467"/>
      <c r="AL62" s="467"/>
      <c r="AM62" s="467"/>
      <c r="AN62" s="467"/>
      <c r="AO62" s="467"/>
      <c r="AP62" s="467"/>
      <c r="AQ62" s="467"/>
      <c r="AR62" s="467"/>
      <c r="AS62" s="467"/>
      <c r="AT62" s="467"/>
      <c r="AU62" s="467"/>
      <c r="AV62" s="467"/>
      <c r="AW62" s="467"/>
      <c r="AX62" s="467"/>
      <c r="AY62" s="467"/>
      <c r="AZ62" s="79"/>
      <c r="BA62" s="80"/>
      <c r="BB62" s="80"/>
      <c r="BC62" s="80"/>
      <c r="BD62" s="80"/>
      <c r="BE62" s="81"/>
    </row>
    <row r="63" spans="1:59" ht="15.75" customHeight="1" x14ac:dyDescent="0.25">
      <c r="A63" s="459" t="s">
        <v>287</v>
      </c>
      <c r="B63" s="53" t="s">
        <v>48</v>
      </c>
      <c r="C63" s="55" t="s">
        <v>288</v>
      </c>
      <c r="D63" s="56"/>
      <c r="E63" s="6"/>
      <c r="F63" s="56"/>
      <c r="G63" s="6"/>
      <c r="H63" s="56"/>
      <c r="I63" s="59"/>
      <c r="J63" s="57"/>
      <c r="K63" s="6"/>
      <c r="L63" s="56"/>
      <c r="M63" s="6"/>
      <c r="N63" s="56"/>
      <c r="O63" s="60"/>
      <c r="P63" s="56"/>
      <c r="Q63" s="6"/>
      <c r="R63" s="56"/>
      <c r="S63" s="6"/>
      <c r="T63" s="56"/>
      <c r="U63" s="59"/>
      <c r="V63" s="57"/>
      <c r="W63" s="6"/>
      <c r="X63" s="56"/>
      <c r="Y63" s="6"/>
      <c r="Z63" s="56"/>
      <c r="AA63" s="60"/>
      <c r="AB63" s="56"/>
      <c r="AC63" s="6"/>
      <c r="AD63" s="56"/>
      <c r="AE63" s="6"/>
      <c r="AF63" s="56"/>
      <c r="AG63" s="59"/>
      <c r="AH63" s="57"/>
      <c r="AI63" s="6"/>
      <c r="AJ63" s="56"/>
      <c r="AK63" s="6"/>
      <c r="AL63" s="56"/>
      <c r="AM63" s="60"/>
      <c r="AN63" s="57"/>
      <c r="AO63" s="6"/>
      <c r="AP63" s="58"/>
      <c r="AQ63" s="6"/>
      <c r="AR63" s="58"/>
      <c r="AS63" s="61"/>
      <c r="AT63" s="56"/>
      <c r="AU63" s="6"/>
      <c r="AV63" s="56"/>
      <c r="AW63" s="6"/>
      <c r="AX63" s="56" t="s">
        <v>17</v>
      </c>
      <c r="AY63" s="56"/>
      <c r="AZ63" s="8"/>
      <c r="BA63" s="6"/>
      <c r="BB63" s="9"/>
      <c r="BC63" s="6"/>
      <c r="BD63" s="63"/>
      <c r="BE63" s="10"/>
      <c r="BF63" s="570" t="s">
        <v>256</v>
      </c>
      <c r="BG63" s="213" t="s">
        <v>257</v>
      </c>
    </row>
    <row r="64" spans="1:59" ht="15.75" customHeight="1" x14ac:dyDescent="0.25">
      <c r="A64" s="256" t="s">
        <v>209</v>
      </c>
      <c r="B64" s="53" t="s">
        <v>34</v>
      </c>
      <c r="C64" s="100" t="s">
        <v>78</v>
      </c>
      <c r="D64" s="56"/>
      <c r="E64" s="6" t="str">
        <f>IF(D64*14=0,"",D64*14)</f>
        <v/>
      </c>
      <c r="F64" s="56"/>
      <c r="G64" s="6" t="str">
        <f>IF(F64*14=0,"",F64*14)</f>
        <v/>
      </c>
      <c r="H64" s="56"/>
      <c r="I64" s="59"/>
      <c r="J64" s="57"/>
      <c r="K64" s="6" t="str">
        <f>IF(J64*14=0,"",J64*14)</f>
        <v/>
      </c>
      <c r="L64" s="56"/>
      <c r="M64" s="6" t="str">
        <f>IF(L64*14=0,"",L64*14)</f>
        <v/>
      </c>
      <c r="N64" s="56"/>
      <c r="O64" s="60"/>
      <c r="P64" s="56"/>
      <c r="Q64" s="6" t="str">
        <f>IF(P64*14=0,"",P64*14)</f>
        <v/>
      </c>
      <c r="R64" s="56"/>
      <c r="S64" s="6" t="str">
        <f>IF(R64*14=0,"",R64*14)</f>
        <v/>
      </c>
      <c r="T64" s="56"/>
      <c r="U64" s="59"/>
      <c r="V64" s="57"/>
      <c r="W64" s="6" t="str">
        <f>IF(V64*14=0,"",V64*14)</f>
        <v/>
      </c>
      <c r="X64" s="56"/>
      <c r="Y64" s="6" t="str">
        <f>IF(X64*14=0,"",X64*14)</f>
        <v/>
      </c>
      <c r="Z64" s="56"/>
      <c r="AA64" s="60"/>
      <c r="AB64" s="56"/>
      <c r="AC64" s="6" t="str">
        <f>IF(AB64*14=0,"",AB64*14)</f>
        <v/>
      </c>
      <c r="AD64" s="56"/>
      <c r="AE64" s="6" t="str">
        <f>IF(AD64*14=0,"",AD64*14)</f>
        <v/>
      </c>
      <c r="AF64" s="56"/>
      <c r="AG64" s="59"/>
      <c r="AH64" s="57"/>
      <c r="AI64" s="6" t="str">
        <f>IF(AH64*14=0,"",AH64*14)</f>
        <v/>
      </c>
      <c r="AJ64" s="56"/>
      <c r="AK64" s="6" t="str">
        <f>IF(AJ64*14=0,"",AJ64*14)</f>
        <v/>
      </c>
      <c r="AL64" s="56"/>
      <c r="AM64" s="60"/>
      <c r="AN64" s="57"/>
      <c r="AO64" s="6" t="str">
        <f>IF(AN64*14=0,"",AN64*14)</f>
        <v/>
      </c>
      <c r="AP64" s="58"/>
      <c r="AQ64" s="6" t="str">
        <f>IF(AP64*14=0,"",AP64*14)</f>
        <v/>
      </c>
      <c r="AR64" s="58"/>
      <c r="AS64" s="61"/>
      <c r="AT64" s="56"/>
      <c r="AU64" s="6" t="str">
        <f>IF(AT64*14=0,"",AT64*14)</f>
        <v/>
      </c>
      <c r="AV64" s="56"/>
      <c r="AW64" s="6" t="str">
        <f>IF(AV64*14=0,"",AV64*14)</f>
        <v/>
      </c>
      <c r="AX64" s="56"/>
      <c r="AY64" s="56"/>
      <c r="AZ64" s="8"/>
      <c r="BA64" s="6" t="str">
        <f>IF((D64+J64+P64+V64+AB64+AH64+AN64+AT64)*14=0,"",(D64+J64+P64+V64+AB64+AH64+AN64+AT64)*14)</f>
        <v/>
      </c>
      <c r="BB64" s="9"/>
      <c r="BC64" s="6" t="str">
        <f>IF((L64+F64+R64+X64+AD64+AJ64+AP64+AV64)*14=0,"",(L64+F64+R64+X64+AD64+AJ64+AP64+AV64)*14)</f>
        <v/>
      </c>
      <c r="BD64" s="63"/>
      <c r="BE64" s="10"/>
    </row>
    <row r="65" spans="1:59" ht="15.75" customHeight="1" x14ac:dyDescent="0.25">
      <c r="A65" s="459" t="s">
        <v>349</v>
      </c>
      <c r="B65" s="53" t="s">
        <v>48</v>
      </c>
      <c r="C65" s="55" t="s">
        <v>350</v>
      </c>
      <c r="D65" s="56"/>
      <c r="E65" s="6"/>
      <c r="F65" s="56"/>
      <c r="G65" s="6"/>
      <c r="H65" s="56"/>
      <c r="I65" s="59"/>
      <c r="J65" s="57"/>
      <c r="K65" s="6"/>
      <c r="L65" s="56"/>
      <c r="M65" s="6"/>
      <c r="N65" s="56"/>
      <c r="O65" s="60"/>
      <c r="P65" s="56"/>
      <c r="Q65" s="6"/>
      <c r="R65" s="56"/>
      <c r="S65" s="6"/>
      <c r="T65" s="56"/>
      <c r="U65" s="59"/>
      <c r="V65" s="57"/>
      <c r="W65" s="6"/>
      <c r="X65" s="56"/>
      <c r="Y65" s="6"/>
      <c r="Z65" s="56"/>
      <c r="AA65" s="60"/>
      <c r="AB65" s="56"/>
      <c r="AC65" s="6"/>
      <c r="AD65" s="56"/>
      <c r="AE65" s="6"/>
      <c r="AF65" s="56"/>
      <c r="AG65" s="59"/>
      <c r="AH65" s="57"/>
      <c r="AI65" s="6"/>
      <c r="AJ65" s="56"/>
      <c r="AK65" s="6"/>
      <c r="AL65" s="56"/>
      <c r="AM65" s="60"/>
      <c r="AN65" s="57"/>
      <c r="AO65" s="6"/>
      <c r="AP65" s="58"/>
      <c r="AQ65" s="6"/>
      <c r="AR65" s="58"/>
      <c r="AS65" s="61"/>
      <c r="AT65" s="56"/>
      <c r="AU65" s="6"/>
      <c r="AV65" s="300"/>
      <c r="AW65" s="6"/>
      <c r="AX65" s="56" t="s">
        <v>17</v>
      </c>
      <c r="AY65" s="56"/>
      <c r="AZ65" s="8"/>
      <c r="BA65" s="6"/>
      <c r="BB65" s="9"/>
      <c r="BC65" s="6"/>
      <c r="BD65" s="63"/>
      <c r="BE65" s="10"/>
      <c r="BF65" s="251" t="s">
        <v>561</v>
      </c>
      <c r="BG65" s="262" t="s">
        <v>553</v>
      </c>
    </row>
    <row r="66" spans="1:59" ht="15.75" customHeight="1" thickBot="1" x14ac:dyDescent="0.3">
      <c r="A66" s="256" t="s">
        <v>207</v>
      </c>
      <c r="B66" s="53" t="s">
        <v>48</v>
      </c>
      <c r="C66" s="100" t="s">
        <v>79</v>
      </c>
      <c r="D66" s="56"/>
      <c r="E66" s="6" t="str">
        <f>IF(D66*14=0,"",D66*14)</f>
        <v/>
      </c>
      <c r="F66" s="56"/>
      <c r="G66" s="6" t="str">
        <f>IF(F66*14=0,"",F66*14)</f>
        <v/>
      </c>
      <c r="H66" s="56" t="s">
        <v>17</v>
      </c>
      <c r="I66" s="59"/>
      <c r="J66" s="57"/>
      <c r="K66" s="6" t="str">
        <f>IF(J66*14=0,"",J66*14)</f>
        <v/>
      </c>
      <c r="L66" s="56"/>
      <c r="M66" s="6" t="str">
        <f>IF(L66*14=0,"",L66*14)</f>
        <v/>
      </c>
      <c r="N66" s="56" t="s">
        <v>17</v>
      </c>
      <c r="O66" s="60"/>
      <c r="P66" s="56"/>
      <c r="Q66" s="6" t="str">
        <f>IF(P66*14=0,"",P66*14)</f>
        <v/>
      </c>
      <c r="R66" s="56"/>
      <c r="S66" s="6" t="str">
        <f>IF(R66*14=0,"",R66*14)</f>
        <v/>
      </c>
      <c r="T66" s="56" t="s">
        <v>17</v>
      </c>
      <c r="U66" s="59"/>
      <c r="V66" s="57"/>
      <c r="W66" s="6" t="str">
        <f>IF(V66*14=0,"",V66*14)</f>
        <v/>
      </c>
      <c r="X66" s="56"/>
      <c r="Y66" s="6" t="str">
        <f>IF(X66*14=0,"",X66*14)</f>
        <v/>
      </c>
      <c r="Z66" s="56" t="s">
        <v>17</v>
      </c>
      <c r="AA66" s="60"/>
      <c r="AB66" s="56"/>
      <c r="AC66" s="6" t="str">
        <f>IF(AB66*14=0,"",AB66*14)</f>
        <v/>
      </c>
      <c r="AD66" s="56"/>
      <c r="AE66" s="6" t="str">
        <f>IF(AD66*14=0,"",AD66*14)</f>
        <v/>
      </c>
      <c r="AF66" s="56" t="s">
        <v>17</v>
      </c>
      <c r="AG66" s="59"/>
      <c r="AH66" s="57"/>
      <c r="AI66" s="6" t="str">
        <f>IF(AH66*14=0,"",AH66*14)</f>
        <v/>
      </c>
      <c r="AJ66" s="56"/>
      <c r="AK66" s="6" t="str">
        <f>IF(AJ66*14=0,"",AJ66*14)</f>
        <v/>
      </c>
      <c r="AL66" s="56" t="s">
        <v>17</v>
      </c>
      <c r="AM66" s="60"/>
      <c r="AN66" s="57"/>
      <c r="AO66" s="6" t="str">
        <f>IF(AN66*14=0,"",AN66*14)</f>
        <v/>
      </c>
      <c r="AP66" s="58"/>
      <c r="AQ66" s="6" t="str">
        <f>IF(AP66*14=0,"",AP66*14)</f>
        <v/>
      </c>
      <c r="AR66" s="58" t="s">
        <v>17</v>
      </c>
      <c r="AS66" s="61"/>
      <c r="AT66" s="56"/>
      <c r="AU66" s="6" t="str">
        <f>IF(AT66*14=0,"",AT66*14)</f>
        <v/>
      </c>
      <c r="AV66" s="56"/>
      <c r="AW66" s="6" t="str">
        <f>IF(AV66*14=0,"",AV66*14)</f>
        <v/>
      </c>
      <c r="AX66" s="56" t="s">
        <v>17</v>
      </c>
      <c r="AY66" s="56"/>
      <c r="AZ66" s="8"/>
      <c r="BA66" s="6" t="str">
        <f>IF((D66+J66+P66+V66+AB66+AH66+AN66+AT66)*14=0,"",(D66+J66+P66+V66+AB66+AH66+AN66+AT66)*14)</f>
        <v/>
      </c>
      <c r="BB66" s="9"/>
      <c r="BC66" s="6" t="str">
        <f>IF((L66+F66+R66+X66+AD66+AJ66+AP66+AV66)*14=0,"",(L66+F66+R66+X66+AD66+AJ66+AP66+AV66)*14)</f>
        <v/>
      </c>
      <c r="BD66" s="63" t="s">
        <v>17</v>
      </c>
      <c r="BE66" s="10"/>
    </row>
    <row r="67" spans="1:59" s="27" customFormat="1" ht="22.35" customHeight="1" thickBot="1" x14ac:dyDescent="0.3">
      <c r="A67" s="21"/>
      <c r="B67" s="22"/>
      <c r="C67" s="23" t="s">
        <v>18</v>
      </c>
      <c r="D67" s="24">
        <f>SUM(D63:D66)</f>
        <v>0</v>
      </c>
      <c r="E67" s="24">
        <f>SUM(E63:E66)</f>
        <v>0</v>
      </c>
      <c r="F67" s="24">
        <f>SUM(F63:F66)</f>
        <v>0</v>
      </c>
      <c r="G67" s="24">
        <f>SUM(G63:G66)</f>
        <v>0</v>
      </c>
      <c r="H67" s="208" t="s">
        <v>17</v>
      </c>
      <c r="I67" s="209" t="s">
        <v>17</v>
      </c>
      <c r="J67" s="82">
        <f>SUM(J63:J66)</f>
        <v>0</v>
      </c>
      <c r="K67" s="24">
        <f>SUM(K63:K66)</f>
        <v>0</v>
      </c>
      <c r="L67" s="24">
        <f>SUM(L63:L66)</f>
        <v>0</v>
      </c>
      <c r="M67" s="24">
        <f>SUM(M63:M66)</f>
        <v>0</v>
      </c>
      <c r="N67" s="208" t="s">
        <v>17</v>
      </c>
      <c r="O67" s="209" t="s">
        <v>17</v>
      </c>
      <c r="P67" s="24">
        <f>SUM(P63:P66)</f>
        <v>0</v>
      </c>
      <c r="Q67" s="24">
        <f>SUM(Q63:Q66)</f>
        <v>0</v>
      </c>
      <c r="R67" s="24">
        <f>SUM(R63:R66)</f>
        <v>0</v>
      </c>
      <c r="S67" s="24">
        <f>SUM(S63:S66)</f>
        <v>0</v>
      </c>
      <c r="T67" s="208" t="s">
        <v>17</v>
      </c>
      <c r="U67" s="209" t="s">
        <v>17</v>
      </c>
      <c r="V67" s="82">
        <f>SUM(V63:V66)</f>
        <v>0</v>
      </c>
      <c r="W67" s="24">
        <f>SUM(W63:W66)</f>
        <v>0</v>
      </c>
      <c r="X67" s="24">
        <f>SUM(X63:X66)</f>
        <v>0</v>
      </c>
      <c r="Y67" s="24">
        <f>SUM(Y63:Y66)</f>
        <v>0</v>
      </c>
      <c r="Z67" s="208" t="s">
        <v>17</v>
      </c>
      <c r="AA67" s="209" t="s">
        <v>17</v>
      </c>
      <c r="AB67" s="24">
        <f>SUM(AB63:AB66)</f>
        <v>0</v>
      </c>
      <c r="AC67" s="24">
        <f>SUM(AC63:AC66)</f>
        <v>0</v>
      </c>
      <c r="AD67" s="24">
        <f>SUM(AD63:AD66)</f>
        <v>0</v>
      </c>
      <c r="AE67" s="24">
        <f>SUM(AE63:AE66)</f>
        <v>0</v>
      </c>
      <c r="AF67" s="208" t="s">
        <v>17</v>
      </c>
      <c r="AG67" s="209" t="s">
        <v>17</v>
      </c>
      <c r="AH67" s="24">
        <f>SUM(AH63:AH66)</f>
        <v>0</v>
      </c>
      <c r="AI67" s="24">
        <f>SUM(AI63:AI66)</f>
        <v>0</v>
      </c>
      <c r="AJ67" s="24">
        <f>SUM(AJ63:AJ66)</f>
        <v>0</v>
      </c>
      <c r="AK67" s="24">
        <f>SUM(AK63:AK66)</f>
        <v>0</v>
      </c>
      <c r="AL67" s="208" t="s">
        <v>17</v>
      </c>
      <c r="AM67" s="209" t="s">
        <v>17</v>
      </c>
      <c r="AN67" s="24">
        <f>SUM(AN63:AN66)</f>
        <v>0</v>
      </c>
      <c r="AO67" s="24">
        <f>SUM(AO63:AO66)</f>
        <v>0</v>
      </c>
      <c r="AP67" s="24">
        <f>SUM(AP63:AP66)</f>
        <v>0</v>
      </c>
      <c r="AQ67" s="24">
        <f>SUM(AQ63:AQ66)</f>
        <v>0</v>
      </c>
      <c r="AR67" s="208" t="s">
        <v>17</v>
      </c>
      <c r="AS67" s="209" t="s">
        <v>17</v>
      </c>
      <c r="AT67" s="24">
        <f>SUM(AT63:AT66)</f>
        <v>0</v>
      </c>
      <c r="AU67" s="24">
        <f>SUM(AU63:AU66)</f>
        <v>0</v>
      </c>
      <c r="AV67" s="24">
        <f>SUM(AV63:AV66)</f>
        <v>0</v>
      </c>
      <c r="AW67" s="24">
        <f>SUM(AW63:AW66)</f>
        <v>0</v>
      </c>
      <c r="AX67" s="208" t="s">
        <v>17</v>
      </c>
      <c r="AY67" s="209" t="s">
        <v>17</v>
      </c>
      <c r="AZ67" s="84">
        <f>SUM(AZ63:AZ66)</f>
        <v>0</v>
      </c>
      <c r="BA67" s="24">
        <f>SUM(BA63:BA66)</f>
        <v>0</v>
      </c>
      <c r="BB67" s="24">
        <f>SUM(BB63:BB66)</f>
        <v>0</v>
      </c>
      <c r="BC67" s="24">
        <f>SUM(BC63:BC66)</f>
        <v>0</v>
      </c>
      <c r="BD67" s="83" t="s">
        <v>17</v>
      </c>
      <c r="BE67" s="102">
        <f>SUM(BE63:BE66)</f>
        <v>0</v>
      </c>
    </row>
    <row r="68" spans="1:59" ht="15.75" customHeight="1" x14ac:dyDescent="0.3">
      <c r="A68" s="14"/>
      <c r="B68" s="15"/>
      <c r="C68" s="16" t="s">
        <v>63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467"/>
      <c r="Q68" s="467"/>
      <c r="R68" s="467"/>
      <c r="S68" s="467"/>
      <c r="T68" s="467"/>
      <c r="U68" s="467"/>
      <c r="V68" s="467"/>
      <c r="W68" s="467"/>
      <c r="X68" s="467"/>
      <c r="Y68" s="467"/>
      <c r="Z68" s="467"/>
      <c r="AA68" s="467"/>
      <c r="AB68" s="467"/>
      <c r="AC68" s="467"/>
      <c r="AD68" s="467"/>
      <c r="AE68" s="467"/>
      <c r="AF68" s="467"/>
      <c r="AG68" s="467"/>
      <c r="AH68" s="467"/>
      <c r="AI68" s="467"/>
      <c r="AJ68" s="467"/>
      <c r="AK68" s="467"/>
      <c r="AL68" s="467"/>
      <c r="AM68" s="467"/>
      <c r="AN68" s="467"/>
      <c r="AO68" s="467"/>
      <c r="AP68" s="467"/>
      <c r="AQ68" s="467"/>
      <c r="AR68" s="467"/>
      <c r="AS68" s="467"/>
      <c r="AT68" s="467"/>
      <c r="AU68" s="467"/>
      <c r="AV68" s="467"/>
      <c r="AW68" s="467"/>
      <c r="AX68" s="467"/>
      <c r="AY68" s="467"/>
      <c r="AZ68" s="79"/>
      <c r="BA68" s="80"/>
      <c r="BB68" s="80"/>
      <c r="BC68" s="80"/>
      <c r="BD68" s="80"/>
      <c r="BE68" s="81"/>
    </row>
    <row r="69" spans="1:59" ht="15.75" customHeight="1" x14ac:dyDescent="0.25">
      <c r="A69" s="296" t="s">
        <v>208</v>
      </c>
      <c r="B69" s="53" t="s">
        <v>34</v>
      </c>
      <c r="C69" s="384" t="s">
        <v>327</v>
      </c>
      <c r="D69" s="56"/>
      <c r="E69" s="6" t="str">
        <f>IF(D69*14=0,"",D69*14)</f>
        <v/>
      </c>
      <c r="F69" s="56"/>
      <c r="G69" s="6" t="str">
        <f>IF(F69*14=0,"",F69*14)</f>
        <v/>
      </c>
      <c r="H69" s="56"/>
      <c r="I69" s="59"/>
      <c r="J69" s="57"/>
      <c r="K69" s="6" t="str">
        <f>IF(J69*14=0,"",J69*14)</f>
        <v/>
      </c>
      <c r="L69" s="56"/>
      <c r="M69" s="6" t="str">
        <f>IF(L69*14=0,"",L69*14)</f>
        <v/>
      </c>
      <c r="N69" s="56"/>
      <c r="O69" s="60"/>
      <c r="P69" s="56"/>
      <c r="Q69" s="6" t="str">
        <f>IF(P69*14=0,"",P69*14)</f>
        <v/>
      </c>
      <c r="R69" s="56"/>
      <c r="S69" s="6" t="str">
        <f>IF(R69*14=0,"",R69*14)</f>
        <v/>
      </c>
      <c r="T69" s="56"/>
      <c r="U69" s="59"/>
      <c r="V69" s="57"/>
      <c r="W69" s="6" t="str">
        <f>IF(V69*14=0,"",V69*14)</f>
        <v/>
      </c>
      <c r="X69" s="56"/>
      <c r="Y69" s="6" t="str">
        <f>IF(X69*14=0,"",X69*14)</f>
        <v/>
      </c>
      <c r="Z69" s="56"/>
      <c r="AA69" s="60"/>
      <c r="AB69" s="56"/>
      <c r="AC69" s="6" t="str">
        <f>IF(AB69*14=0,"",AB69*14)</f>
        <v/>
      </c>
      <c r="AD69" s="56"/>
      <c r="AE69" s="6" t="str">
        <f>IF(AD69*14=0,"",AD69*14)</f>
        <v/>
      </c>
      <c r="AF69" s="56"/>
      <c r="AG69" s="59"/>
      <c r="AH69" s="57"/>
      <c r="AI69" s="6" t="str">
        <f>IF(AH69*14=0,"",AH69*14)</f>
        <v/>
      </c>
      <c r="AJ69" s="56"/>
      <c r="AK69" s="6" t="str">
        <f>IF(AJ69*14=0,"",AJ69*14)</f>
        <v/>
      </c>
      <c r="AL69" s="56"/>
      <c r="AM69" s="60"/>
      <c r="AN69" s="57"/>
      <c r="AO69" s="6" t="str">
        <f>IF(AN69*14=0,"",AN69*14)</f>
        <v/>
      </c>
      <c r="AP69" s="58"/>
      <c r="AQ69" s="6" t="str">
        <f>IF(AP69*14=0,"",AP69*14)</f>
        <v/>
      </c>
      <c r="AR69" s="58"/>
      <c r="AS69" s="61"/>
      <c r="AT69" s="56"/>
      <c r="AU69" s="6" t="str">
        <f>IF(AT69*14=0,"",AT69*14)</f>
        <v/>
      </c>
      <c r="AV69" s="56">
        <v>2</v>
      </c>
      <c r="AW69" s="6">
        <f>IF(AV69*14=0,"",AV69*14)</f>
        <v>28</v>
      </c>
      <c r="AX69" s="300">
        <v>10</v>
      </c>
      <c r="AY69" s="56" t="s">
        <v>74</v>
      </c>
      <c r="AZ69" s="8" t="str">
        <f>IF(D69+J69+P69+V69+AB69+AH69+AN69+AT69=0,"",D69+J69+P69+V69+AB69+AH69+AN69+AT69)</f>
        <v/>
      </c>
      <c r="BA69" s="6" t="str">
        <f>IF((D69+J69+P69+V69+AB69+AH69+AN69+AT69)*14=0,"",(D69+J69+P69+V69+AB69+AH69+AN69+AT69)*14)</f>
        <v/>
      </c>
      <c r="BB69" s="9">
        <f>IF(F69+L69+R69+X69+AD69+AJ69+AP69+AV69=0,"",F69+L69+R69+X69+AD69+AJ69+AP69+AV69)</f>
        <v>2</v>
      </c>
      <c r="BC69" s="6">
        <f>IF((L69+F69+R69+X69+AD69+AJ69+AP69+AV69)*14=0,"",(L69+F69+R69+X69+AD69+AJ69+AP69+AV69)*14)</f>
        <v>28</v>
      </c>
      <c r="BD69" s="9">
        <f>IF(N69+H69+T69+Z69+AF69+AL69+AR69+AX69=0,"",N69+H69+T69+Z69+AF69+AL69+AR69+AX69)</f>
        <v>10</v>
      </c>
      <c r="BE69" s="219">
        <f>IF(D69+F69+L69+J69+P69+R69+V69+X69+AB69+AD69+AH69+AJ69+AN69+AP69+AT69+AV69=0,"",D69+F69+L69+J69+P69+R69+V69+X69+AB69+AD69+AH69+AJ69+AN69+AP69+AT69+AV69)</f>
        <v>2</v>
      </c>
    </row>
    <row r="70" spans="1:59" ht="15.75" customHeight="1" x14ac:dyDescent="0.25">
      <c r="A70" s="99"/>
      <c r="B70" s="53" t="s">
        <v>34</v>
      </c>
      <c r="C70" s="100"/>
      <c r="D70" s="56"/>
      <c r="E70" s="6" t="str">
        <f>IF(D70*14=0,"",D70*14)</f>
        <v/>
      </c>
      <c r="F70" s="56"/>
      <c r="G70" s="6" t="str">
        <f>IF(F70*14=0,"",F70*14)</f>
        <v/>
      </c>
      <c r="H70" s="56"/>
      <c r="I70" s="59"/>
      <c r="J70" s="57"/>
      <c r="K70" s="6" t="str">
        <f>IF(J70*14=0,"",J70*14)</f>
        <v/>
      </c>
      <c r="L70" s="56"/>
      <c r="M70" s="6" t="str">
        <f>IF(L70*14=0,"",L70*14)</f>
        <v/>
      </c>
      <c r="N70" s="56"/>
      <c r="O70" s="60"/>
      <c r="P70" s="56"/>
      <c r="Q70" s="6" t="str">
        <f>IF(P70*14=0,"",P70*14)</f>
        <v/>
      </c>
      <c r="R70" s="56"/>
      <c r="S70" s="6" t="str">
        <f>IF(R70*14=0,"",R70*14)</f>
        <v/>
      </c>
      <c r="T70" s="56"/>
      <c r="U70" s="59"/>
      <c r="V70" s="57"/>
      <c r="W70" s="6" t="str">
        <f>IF(V70*14=0,"",V70*14)</f>
        <v/>
      </c>
      <c r="X70" s="56"/>
      <c r="Y70" s="6" t="str">
        <f>IF(X70*14=0,"",X70*14)</f>
        <v/>
      </c>
      <c r="Z70" s="56"/>
      <c r="AA70" s="60"/>
      <c r="AB70" s="56"/>
      <c r="AC70" s="6" t="str">
        <f>IF(AB70*14=0,"",AB70*14)</f>
        <v/>
      </c>
      <c r="AD70" s="56"/>
      <c r="AE70" s="6" t="str">
        <f>IF(AD70*14=0,"",AD70*14)</f>
        <v/>
      </c>
      <c r="AF70" s="56"/>
      <c r="AG70" s="59"/>
      <c r="AH70" s="57"/>
      <c r="AI70" s="6" t="str">
        <f>IF(AH70*14=0,"",AH70*14)</f>
        <v/>
      </c>
      <c r="AJ70" s="56"/>
      <c r="AK70" s="6" t="str">
        <f>IF(AJ70*14=0,"",AJ70*14)</f>
        <v/>
      </c>
      <c r="AL70" s="56"/>
      <c r="AM70" s="60"/>
      <c r="AN70" s="57"/>
      <c r="AO70" s="6" t="str">
        <f>IF(AN70*14=0,"",AN70*14)</f>
        <v/>
      </c>
      <c r="AP70" s="58"/>
      <c r="AQ70" s="6" t="str">
        <f>IF(AP70*14=0,"",AP70*14)</f>
        <v/>
      </c>
      <c r="AR70" s="58"/>
      <c r="AS70" s="61"/>
      <c r="AT70" s="56"/>
      <c r="AU70" s="6" t="str">
        <f>IF(AT70*14=0,"",AT70*14)</f>
        <v/>
      </c>
      <c r="AV70" s="56"/>
      <c r="AW70" s="6" t="str">
        <f>IF(AV70*14=0,"",AV70*14)</f>
        <v/>
      </c>
      <c r="AX70" s="56"/>
      <c r="AY70" s="56"/>
      <c r="AZ70" s="8"/>
      <c r="BA70" s="6" t="str">
        <f>IF((D70+J70+P70+V70+AB70+AH70+AN70+AT70)*14=0,"",(D70+J70+P70+V70+AB70+AH70+AN70+AT70)*14)</f>
        <v/>
      </c>
      <c r="BB70" s="9"/>
      <c r="BC70" s="6" t="str">
        <f>IF((L70+F70+R70+X70+AD70+AJ70+AP70+AV70)*14=0,"",(L70+F70+R70+X70+AD70+AJ70+AP70+AV70)*14)</f>
        <v/>
      </c>
      <c r="BD70" s="63"/>
      <c r="BE70" s="10"/>
    </row>
    <row r="71" spans="1:59" ht="15.75" customHeight="1" thickBot="1" x14ac:dyDescent="0.3">
      <c r="A71" s="99"/>
      <c r="B71" s="53" t="s">
        <v>34</v>
      </c>
      <c r="C71" s="100"/>
      <c r="D71" s="56"/>
      <c r="E71" s="6" t="str">
        <f>IF(D71*14=0,"",D71*14)</f>
        <v/>
      </c>
      <c r="F71" s="56"/>
      <c r="G71" s="6" t="str">
        <f>IF(F71*14=0,"",F71*14)</f>
        <v/>
      </c>
      <c r="H71" s="56"/>
      <c r="I71" s="59"/>
      <c r="J71" s="57"/>
      <c r="K71" s="6" t="str">
        <f>IF(J71*14=0,"",J71*14)</f>
        <v/>
      </c>
      <c r="L71" s="56"/>
      <c r="M71" s="6" t="str">
        <f>IF(L71*14=0,"",L71*14)</f>
        <v/>
      </c>
      <c r="N71" s="56"/>
      <c r="O71" s="60"/>
      <c r="P71" s="56"/>
      <c r="Q71" s="6" t="str">
        <f>IF(P71*14=0,"",P71*14)</f>
        <v/>
      </c>
      <c r="R71" s="56"/>
      <c r="S71" s="6" t="str">
        <f>IF(R71*14=0,"",R71*14)</f>
        <v/>
      </c>
      <c r="T71" s="56"/>
      <c r="U71" s="59"/>
      <c r="V71" s="57"/>
      <c r="W71" s="6" t="str">
        <f>IF(V71*14=0,"",V71*14)</f>
        <v/>
      </c>
      <c r="X71" s="56"/>
      <c r="Y71" s="6" t="str">
        <f>IF(X71*14=0,"",X71*14)</f>
        <v/>
      </c>
      <c r="Z71" s="56"/>
      <c r="AA71" s="60"/>
      <c r="AB71" s="56"/>
      <c r="AC71" s="6" t="str">
        <f>IF(AB71*14=0,"",AB71*14)</f>
        <v/>
      </c>
      <c r="AD71" s="56"/>
      <c r="AE71" s="6" t="str">
        <f>IF(AD71*14=0,"",AD71*14)</f>
        <v/>
      </c>
      <c r="AF71" s="56"/>
      <c r="AG71" s="59"/>
      <c r="AH71" s="57"/>
      <c r="AI71" s="6" t="str">
        <f>IF(AH71*14=0,"",AH71*14)</f>
        <v/>
      </c>
      <c r="AJ71" s="56"/>
      <c r="AK71" s="6" t="str">
        <f>IF(AJ71*14=0,"",AJ71*14)</f>
        <v/>
      </c>
      <c r="AL71" s="56"/>
      <c r="AM71" s="60"/>
      <c r="AN71" s="57"/>
      <c r="AO71" s="6" t="str">
        <f>IF(AN71*14=0,"",AN71*14)</f>
        <v/>
      </c>
      <c r="AP71" s="58"/>
      <c r="AQ71" s="6" t="str">
        <f>IF(AP71*14=0,"",AP71*14)</f>
        <v/>
      </c>
      <c r="AR71" s="58"/>
      <c r="AS71" s="61"/>
      <c r="AT71" s="56"/>
      <c r="AU71" s="6" t="str">
        <f>IF(AT71*14=0,"",AT71*14)</f>
        <v/>
      </c>
      <c r="AV71" s="56"/>
      <c r="AW71" s="6" t="str">
        <f>IF(AV71*14=0,"",AV71*14)</f>
        <v/>
      </c>
      <c r="AX71" s="56"/>
      <c r="AY71" s="56"/>
      <c r="AZ71" s="8"/>
      <c r="BA71" s="6" t="str">
        <f>IF((D71+J71+P71+V71+AB71+AH71+AN71+AT71)*14=0,"",(D71+J71+P71+V71+AB71+AH71+AN71+AT71)*14)</f>
        <v/>
      </c>
      <c r="BB71" s="9"/>
      <c r="BC71" s="6" t="str">
        <f>IF((L71+F71+R71+X71+AD71+AJ71+AP71+AV71)*14=0,"",(L71+F71+R71+X71+AD71+AJ71+AP71+AV71)*14)</f>
        <v/>
      </c>
      <c r="BD71" s="63"/>
      <c r="BE71" s="10"/>
    </row>
    <row r="72" spans="1:59" s="27" customFormat="1" ht="22.35" customHeight="1" thickBot="1" x14ac:dyDescent="0.3">
      <c r="A72" s="21"/>
      <c r="B72" s="22"/>
      <c r="C72" s="23" t="s">
        <v>62</v>
      </c>
      <c r="D72" s="24">
        <f>SUM(D69:D71)</f>
        <v>0</v>
      </c>
      <c r="E72" s="24">
        <f>SUM(E69:E71)</f>
        <v>0</v>
      </c>
      <c r="F72" s="24">
        <f>SUM(F69:F71)</f>
        <v>0</v>
      </c>
      <c r="G72" s="24">
        <f>SUM(G69:G71)</f>
        <v>0</v>
      </c>
      <c r="H72" s="24">
        <f>SUM(H69:H71)</f>
        <v>0</v>
      </c>
      <c r="I72" s="209" t="s">
        <v>17</v>
      </c>
      <c r="J72" s="82">
        <f>SUM(J69:J71)</f>
        <v>0</v>
      </c>
      <c r="K72" s="24">
        <f>SUM(K69:K71)</f>
        <v>0</v>
      </c>
      <c r="L72" s="24">
        <f>SUM(L69:L71)</f>
        <v>0</v>
      </c>
      <c r="M72" s="24">
        <f>SUM(M69:M71)</f>
        <v>0</v>
      </c>
      <c r="N72" s="24">
        <f>SUM(N69:N71)</f>
        <v>0</v>
      </c>
      <c r="O72" s="209" t="s">
        <v>17</v>
      </c>
      <c r="P72" s="24">
        <f>SUM(P69:P71)</f>
        <v>0</v>
      </c>
      <c r="Q72" s="24">
        <f>SUM(Q69:Q71)</f>
        <v>0</v>
      </c>
      <c r="R72" s="24">
        <f>SUM(R69:R71)</f>
        <v>0</v>
      </c>
      <c r="S72" s="24">
        <f>SUM(S69:S71)</f>
        <v>0</v>
      </c>
      <c r="T72" s="24">
        <f>SUM(T69:T71)</f>
        <v>0</v>
      </c>
      <c r="U72" s="209" t="s">
        <v>17</v>
      </c>
      <c r="V72" s="82">
        <f>SUM(V69:V71)</f>
        <v>0</v>
      </c>
      <c r="W72" s="24">
        <f>SUM(W69:W71)</f>
        <v>0</v>
      </c>
      <c r="X72" s="24">
        <f>SUM(X69:X71)</f>
        <v>0</v>
      </c>
      <c r="Y72" s="24">
        <f>SUM(Y69:Y71)</f>
        <v>0</v>
      </c>
      <c r="Z72" s="24">
        <f>SUM(Z69:Z71)</f>
        <v>0</v>
      </c>
      <c r="AA72" s="209" t="s">
        <v>17</v>
      </c>
      <c r="AB72" s="24">
        <f>SUM(AB69:AB71)</f>
        <v>0</v>
      </c>
      <c r="AC72" s="24">
        <f>SUM(AC69:AC71)</f>
        <v>0</v>
      </c>
      <c r="AD72" s="24">
        <f>SUM(AD69:AD71)</f>
        <v>0</v>
      </c>
      <c r="AE72" s="24">
        <f>SUM(AE69:AE71)</f>
        <v>0</v>
      </c>
      <c r="AF72" s="24">
        <f>SUM(AF69:AF71)</f>
        <v>0</v>
      </c>
      <c r="AG72" s="209" t="s">
        <v>17</v>
      </c>
      <c r="AH72" s="24">
        <f>SUM(AH69:AH71)</f>
        <v>0</v>
      </c>
      <c r="AI72" s="24">
        <f>SUM(AI69:AI71)</f>
        <v>0</v>
      </c>
      <c r="AJ72" s="24">
        <f>SUM(AJ69:AJ71)</f>
        <v>0</v>
      </c>
      <c r="AK72" s="24">
        <f>SUM(AK69:AK71)</f>
        <v>0</v>
      </c>
      <c r="AL72" s="24">
        <f>SUM(AL69:AL71)</f>
        <v>0</v>
      </c>
      <c r="AM72" s="209" t="s">
        <v>17</v>
      </c>
      <c r="AN72" s="24">
        <f>SUM(AN69:AN71)</f>
        <v>0</v>
      </c>
      <c r="AO72" s="24">
        <f>SUM(AO69:AO71)</f>
        <v>0</v>
      </c>
      <c r="AP72" s="24">
        <f>SUM(AP69:AP71)</f>
        <v>0</v>
      </c>
      <c r="AQ72" s="24">
        <f>SUM(AQ69:AQ71)</f>
        <v>0</v>
      </c>
      <c r="AR72" s="24">
        <f>SUM(AR69:AR71)</f>
        <v>0</v>
      </c>
      <c r="AS72" s="209" t="s">
        <v>17</v>
      </c>
      <c r="AT72" s="24">
        <f>SUM(AT69:AT71)</f>
        <v>0</v>
      </c>
      <c r="AU72" s="24">
        <f>SUM(AU69:AU71)</f>
        <v>0</v>
      </c>
      <c r="AV72" s="24">
        <f>SUM(AV69:AV71)</f>
        <v>2</v>
      </c>
      <c r="AW72" s="24">
        <f>SUM(AW69:AW71)</f>
        <v>28</v>
      </c>
      <c r="AX72" s="24">
        <f>SUM(AX69:AX71)</f>
        <v>10</v>
      </c>
      <c r="AY72" s="209" t="s">
        <v>17</v>
      </c>
      <c r="AZ72" s="84">
        <f t="shared" ref="AZ72:BE72" si="74">SUM(AZ69:AZ71)</f>
        <v>0</v>
      </c>
      <c r="BA72" s="24">
        <f t="shared" si="74"/>
        <v>0</v>
      </c>
      <c r="BB72" s="24">
        <f t="shared" si="74"/>
        <v>2</v>
      </c>
      <c r="BC72" s="24">
        <f t="shared" si="74"/>
        <v>28</v>
      </c>
      <c r="BD72" s="24">
        <f t="shared" si="74"/>
        <v>10</v>
      </c>
      <c r="BE72" s="102">
        <f t="shared" si="74"/>
        <v>2</v>
      </c>
    </row>
    <row r="73" spans="1:59" ht="22.35" customHeight="1" thickBot="1" x14ac:dyDescent="0.3">
      <c r="A73" s="25"/>
      <c r="B73" s="26"/>
      <c r="C73" s="222" t="s">
        <v>29</v>
      </c>
      <c r="D73" s="223">
        <f>D61+D67+D72</f>
        <v>0</v>
      </c>
      <c r="E73" s="223">
        <f>E61+E67+E72</f>
        <v>0</v>
      </c>
      <c r="F73" s="223">
        <f>F61+F67+F72</f>
        <v>30</v>
      </c>
      <c r="G73" s="223">
        <f>G61+G67+G72</f>
        <v>600</v>
      </c>
      <c r="H73" s="223">
        <f>H61+H72</f>
        <v>27</v>
      </c>
      <c r="I73" s="224" t="s">
        <v>17</v>
      </c>
      <c r="J73" s="223">
        <f>J61+J67+J72</f>
        <v>16</v>
      </c>
      <c r="K73" s="223">
        <f>K61+K67+K72</f>
        <v>224</v>
      </c>
      <c r="L73" s="223">
        <f>L61+L67+L72</f>
        <v>17</v>
      </c>
      <c r="M73" s="223">
        <f>M61+M67+M72</f>
        <v>238</v>
      </c>
      <c r="N73" s="223">
        <f>N61+N72</f>
        <v>27</v>
      </c>
      <c r="O73" s="224" t="s">
        <v>17</v>
      </c>
      <c r="P73" s="223">
        <f>P61+P67+P72</f>
        <v>10</v>
      </c>
      <c r="Q73" s="223">
        <f>Q61+Q67+Q72</f>
        <v>140</v>
      </c>
      <c r="R73" s="223">
        <f>R61+R67+R72</f>
        <v>21</v>
      </c>
      <c r="S73" s="223">
        <f>S61+S67+S72</f>
        <v>304</v>
      </c>
      <c r="T73" s="223">
        <f>T61+T72</f>
        <v>29</v>
      </c>
      <c r="U73" s="224" t="s">
        <v>17</v>
      </c>
      <c r="V73" s="223">
        <f>V61+V67+V72</f>
        <v>18</v>
      </c>
      <c r="W73" s="223">
        <f>W61+W67+W72</f>
        <v>252</v>
      </c>
      <c r="X73" s="223">
        <f>X61+X67+X72</f>
        <v>15</v>
      </c>
      <c r="Y73" s="223">
        <f>Y61+Y67+Y72</f>
        <v>210</v>
      </c>
      <c r="Z73" s="223">
        <f>Z61+Z72</f>
        <v>33</v>
      </c>
      <c r="AA73" s="224" t="s">
        <v>17</v>
      </c>
      <c r="AB73" s="223">
        <f>AB61+AB67+AB72</f>
        <v>3</v>
      </c>
      <c r="AC73" s="223">
        <f>AC61+AC67+AC72</f>
        <v>42</v>
      </c>
      <c r="AD73" s="223">
        <f>AD61+AD67+AD72</f>
        <v>6</v>
      </c>
      <c r="AE73" s="223">
        <f>AE61+AE67+AE72</f>
        <v>84</v>
      </c>
      <c r="AF73" s="223">
        <f>AF61+AF72</f>
        <v>8</v>
      </c>
      <c r="AG73" s="224" t="s">
        <v>17</v>
      </c>
      <c r="AH73" s="223">
        <f>AH61+AH67+AH72</f>
        <v>3</v>
      </c>
      <c r="AI73" s="223">
        <f>AI61+AI67+AI72</f>
        <v>42</v>
      </c>
      <c r="AJ73" s="223">
        <f>AJ61+AJ67+AJ72</f>
        <v>7</v>
      </c>
      <c r="AK73" s="223">
        <f>AK61+AK67+AK72</f>
        <v>98</v>
      </c>
      <c r="AL73" s="223">
        <f>AL61+AL72</f>
        <v>10</v>
      </c>
      <c r="AM73" s="224" t="s">
        <v>17</v>
      </c>
      <c r="AN73" s="223">
        <f>AN61+AN67+AN72</f>
        <v>6</v>
      </c>
      <c r="AO73" s="223">
        <f>AO61+AO67+AO72</f>
        <v>84</v>
      </c>
      <c r="AP73" s="223">
        <f>AP61+AP67+AP72</f>
        <v>8</v>
      </c>
      <c r="AQ73" s="223">
        <f>AQ61+AQ67+AQ72</f>
        <v>112</v>
      </c>
      <c r="AR73" s="223">
        <f>AR61+AR72</f>
        <v>14</v>
      </c>
      <c r="AS73" s="224" t="s">
        <v>17</v>
      </c>
      <c r="AT73" s="223">
        <f>AT61+AT67+AT72</f>
        <v>0</v>
      </c>
      <c r="AU73" s="223">
        <f>AU61+AU67+AU72</f>
        <v>0</v>
      </c>
      <c r="AV73" s="223">
        <f>AV61+AV67+AV72</f>
        <v>2</v>
      </c>
      <c r="AW73" s="223">
        <f>AW61+AW67+AW72</f>
        <v>28</v>
      </c>
      <c r="AX73" s="223">
        <f>AX61+AX72</f>
        <v>10</v>
      </c>
      <c r="AY73" s="224" t="s">
        <v>17</v>
      </c>
      <c r="AZ73" s="223">
        <f>AZ61+AZ67+AZ72</f>
        <v>56</v>
      </c>
      <c r="BA73" s="223">
        <f>BA61+BA67+BA72</f>
        <v>784</v>
      </c>
      <c r="BB73" s="223">
        <f>BB61+BB67+BB72</f>
        <v>105</v>
      </c>
      <c r="BC73" s="223">
        <f>BC61+BC67+BC72</f>
        <v>1484</v>
      </c>
      <c r="BD73" s="223">
        <f>BD61+BD72</f>
        <v>158</v>
      </c>
      <c r="BE73" s="225">
        <f>BE61+BE67+BE72</f>
        <v>162</v>
      </c>
    </row>
    <row r="74" spans="1:59" ht="15.75" customHeight="1" thickBot="1" x14ac:dyDescent="0.25">
      <c r="A74" s="499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  <c r="AA74" s="500"/>
      <c r="AB74" s="500"/>
      <c r="AC74" s="500"/>
      <c r="AD74" s="500"/>
      <c r="AE74" s="500"/>
      <c r="AF74" s="500"/>
      <c r="AG74" s="500"/>
      <c r="AH74" s="500"/>
      <c r="AI74" s="500"/>
      <c r="AJ74" s="500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0"/>
      <c r="AX74" s="500"/>
      <c r="AY74" s="500"/>
      <c r="AZ74" s="500"/>
      <c r="BA74" s="500"/>
      <c r="BB74" s="500"/>
      <c r="BC74" s="500"/>
      <c r="BD74" s="500"/>
      <c r="BE74" s="501"/>
    </row>
    <row r="75" spans="1:59" ht="15.75" customHeight="1" thickBot="1" x14ac:dyDescent="0.35">
      <c r="A75" s="195"/>
      <c r="B75" s="15"/>
      <c r="C75" s="194" t="s">
        <v>53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502"/>
      <c r="Q75" s="502"/>
      <c r="R75" s="502"/>
      <c r="S75" s="502"/>
      <c r="T75" s="502"/>
      <c r="U75" s="502"/>
      <c r="V75" s="502"/>
      <c r="W75" s="502"/>
      <c r="X75" s="502"/>
      <c r="Y75" s="502"/>
      <c r="Z75" s="502"/>
      <c r="AA75" s="502"/>
      <c r="AB75" s="502"/>
      <c r="AC75" s="502"/>
      <c r="AD75" s="502"/>
      <c r="AE75" s="502"/>
      <c r="AF75" s="502"/>
      <c r="AG75" s="502"/>
      <c r="AH75" s="502"/>
      <c r="AI75" s="502"/>
      <c r="AJ75" s="502"/>
      <c r="AK75" s="502"/>
      <c r="AL75" s="502"/>
      <c r="AM75" s="502"/>
      <c r="AN75" s="502"/>
      <c r="AO75" s="502"/>
      <c r="AP75" s="502"/>
      <c r="AQ75" s="502"/>
      <c r="AR75" s="502"/>
      <c r="AS75" s="502"/>
      <c r="AT75" s="502"/>
      <c r="AU75" s="502"/>
      <c r="AV75" s="502"/>
      <c r="AW75" s="502"/>
      <c r="AX75" s="502"/>
      <c r="AY75" s="502"/>
      <c r="AZ75" s="85"/>
      <c r="BA75" s="86"/>
      <c r="BB75" s="86"/>
      <c r="BC75" s="86"/>
      <c r="BD75" s="86"/>
      <c r="BE75" s="221"/>
      <c r="BF75" s="214"/>
      <c r="BG75" s="204"/>
    </row>
    <row r="76" spans="1:59" s="277" customFormat="1" ht="15.75" customHeight="1" x14ac:dyDescent="0.3">
      <c r="A76" s="447" t="s">
        <v>273</v>
      </c>
      <c r="B76" s="101" t="s">
        <v>19</v>
      </c>
      <c r="C76" s="239" t="s">
        <v>274</v>
      </c>
      <c r="D76" s="226"/>
      <c r="E76" s="6" t="str">
        <f t="shared" ref="E76:E83" si="75">IF(D76*14=0,"",D76*14)</f>
        <v/>
      </c>
      <c r="F76" s="56"/>
      <c r="G76" s="6" t="str">
        <f t="shared" ref="G76:G83" si="76">IF(F76*14=0,"",F76*14)</f>
        <v/>
      </c>
      <c r="H76" s="56"/>
      <c r="I76" s="59"/>
      <c r="J76" s="57"/>
      <c r="K76" s="6" t="str">
        <f t="shared" ref="K76:K83" si="77">IF(J76*14=0,"",J76*14)</f>
        <v/>
      </c>
      <c r="L76" s="56"/>
      <c r="M76" s="6" t="str">
        <f t="shared" ref="M76:M83" si="78">IF(L76*14=0,"",L76*14)</f>
        <v/>
      </c>
      <c r="N76" s="56"/>
      <c r="O76" s="60"/>
      <c r="P76" s="56"/>
      <c r="Q76" s="6" t="str">
        <f t="shared" ref="Q76:Q83" si="79">IF(P76*14=0,"",P76*14)</f>
        <v/>
      </c>
      <c r="R76" s="56"/>
      <c r="S76" s="6" t="str">
        <f t="shared" ref="S76:S83" si="80">IF(R76*14=0,"",R76*14)</f>
        <v/>
      </c>
      <c r="T76" s="56"/>
      <c r="U76" s="59"/>
      <c r="V76" s="57"/>
      <c r="W76" s="6" t="str">
        <f t="shared" ref="W76:W83" si="81">IF(V76*14=0,"",V76*14)</f>
        <v/>
      </c>
      <c r="X76" s="56"/>
      <c r="Y76" s="6" t="str">
        <f t="shared" ref="Y76:Y83" si="82">IF(X76*14=0,"",X76*14)</f>
        <v/>
      </c>
      <c r="Z76" s="56"/>
      <c r="AA76" s="60"/>
      <c r="AB76" s="263">
        <v>1</v>
      </c>
      <c r="AC76" s="264">
        <f>IF(AB76*14=0,"",AB76*14)</f>
        <v>14</v>
      </c>
      <c r="AD76" s="263">
        <v>1</v>
      </c>
      <c r="AE76" s="264">
        <f>IF(AD76*14=0,"",AD76*14)</f>
        <v>14</v>
      </c>
      <c r="AF76" s="263">
        <v>2</v>
      </c>
      <c r="AG76" s="265" t="s">
        <v>74</v>
      </c>
      <c r="AH76" s="57"/>
      <c r="AI76" s="6" t="str">
        <f t="shared" ref="AI76:AI83" si="83">IF(AH76*14=0,"",AH76*14)</f>
        <v/>
      </c>
      <c r="AJ76" s="56"/>
      <c r="AK76" s="6" t="str">
        <f t="shared" ref="AK76:AK83" si="84">IF(AJ76*14=0,"",AJ76*14)</f>
        <v/>
      </c>
      <c r="AL76" s="56"/>
      <c r="AM76" s="60"/>
      <c r="AN76" s="57"/>
      <c r="AO76" s="6" t="str">
        <f t="shared" ref="AO76:AO83" si="85">IF(AN76*14=0,"",AN76*14)</f>
        <v/>
      </c>
      <c r="AP76" s="58"/>
      <c r="AQ76" s="6" t="str">
        <f t="shared" ref="AQ76:AQ83" si="86">IF(AP76*14=0,"",AP76*14)</f>
        <v/>
      </c>
      <c r="AR76" s="58"/>
      <c r="AS76" s="61"/>
      <c r="AT76" s="56"/>
      <c r="AU76" s="6" t="str">
        <f t="shared" ref="AU76:AU83" si="87">IF(AT76*14=0,"",AT76*14)</f>
        <v/>
      </c>
      <c r="AV76" s="56"/>
      <c r="AW76" s="6" t="str">
        <f t="shared" ref="AW76:AW83" si="88">IF(AV76*14=0,"",AV76*14)</f>
        <v/>
      </c>
      <c r="AX76" s="56"/>
      <c r="AY76" s="56"/>
      <c r="AZ76" s="246"/>
      <c r="BA76" s="247"/>
      <c r="BB76" s="247"/>
      <c r="BC76" s="248"/>
      <c r="BD76" s="249"/>
      <c r="BE76" s="250"/>
      <c r="BF76" s="415" t="s">
        <v>475</v>
      </c>
      <c r="BG76" s="315" t="s">
        <v>374</v>
      </c>
    </row>
    <row r="77" spans="1:59" s="277" customFormat="1" ht="15.75" customHeight="1" x14ac:dyDescent="0.3">
      <c r="A77" s="573" t="s">
        <v>302</v>
      </c>
      <c r="B77" s="413" t="s">
        <v>19</v>
      </c>
      <c r="C77" s="572" t="s">
        <v>569</v>
      </c>
      <c r="D77" s="414"/>
      <c r="E77" s="405"/>
      <c r="F77" s="406"/>
      <c r="G77" s="405"/>
      <c r="H77" s="406"/>
      <c r="I77" s="409"/>
      <c r="J77" s="407"/>
      <c r="K77" s="405"/>
      <c r="L77" s="406"/>
      <c r="M77" s="405"/>
      <c r="N77" s="406"/>
      <c r="O77" s="410"/>
      <c r="P77" s="406"/>
      <c r="Q77" s="405"/>
      <c r="R77" s="406"/>
      <c r="S77" s="405"/>
      <c r="T77" s="406"/>
      <c r="U77" s="409"/>
      <c r="V77" s="407"/>
      <c r="W77" s="405"/>
      <c r="X77" s="406"/>
      <c r="Y77" s="405"/>
      <c r="Z77" s="406"/>
      <c r="AA77" s="410"/>
      <c r="AB77" s="401">
        <v>2</v>
      </c>
      <c r="AC77" s="370">
        <v>28</v>
      </c>
      <c r="AD77" s="401">
        <v>2</v>
      </c>
      <c r="AE77" s="370">
        <v>28</v>
      </c>
      <c r="AF77" s="401">
        <v>3</v>
      </c>
      <c r="AG77" s="371" t="s">
        <v>71</v>
      </c>
      <c r="AH77" s="407"/>
      <c r="AI77" s="405"/>
      <c r="AJ77" s="406"/>
      <c r="AK77" s="405"/>
      <c r="AL77" s="406"/>
      <c r="AM77" s="410"/>
      <c r="AN77" s="407"/>
      <c r="AO77" s="405"/>
      <c r="AP77" s="408"/>
      <c r="AQ77" s="405"/>
      <c r="AR77" s="408"/>
      <c r="AS77" s="411"/>
      <c r="AT77" s="406"/>
      <c r="AU77" s="405"/>
      <c r="AV77" s="406"/>
      <c r="AW77" s="405"/>
      <c r="AX77" s="406"/>
      <c r="AY77" s="406"/>
      <c r="AZ77" s="246"/>
      <c r="BA77" s="247"/>
      <c r="BB77" s="247"/>
      <c r="BC77" s="248"/>
      <c r="BD77" s="249"/>
      <c r="BE77" s="250"/>
      <c r="BF77" s="251" t="s">
        <v>557</v>
      </c>
      <c r="BG77" s="315" t="s">
        <v>571</v>
      </c>
    </row>
    <row r="78" spans="1:59" s="277" customFormat="1" ht="15.75" customHeight="1" x14ac:dyDescent="0.3">
      <c r="A78" s="574" t="s">
        <v>303</v>
      </c>
      <c r="B78" s="413" t="s">
        <v>19</v>
      </c>
      <c r="C78" s="571" t="s">
        <v>570</v>
      </c>
      <c r="D78" s="414"/>
      <c r="E78" s="405"/>
      <c r="F78" s="406"/>
      <c r="G78" s="405"/>
      <c r="H78" s="406"/>
      <c r="I78" s="409"/>
      <c r="J78" s="407"/>
      <c r="K78" s="405"/>
      <c r="L78" s="406"/>
      <c r="M78" s="405"/>
      <c r="N78" s="406"/>
      <c r="O78" s="410"/>
      <c r="P78" s="406"/>
      <c r="Q78" s="405"/>
      <c r="R78" s="406"/>
      <c r="S78" s="405"/>
      <c r="T78" s="406"/>
      <c r="U78" s="409"/>
      <c r="V78" s="407"/>
      <c r="W78" s="405"/>
      <c r="X78" s="406"/>
      <c r="Y78" s="405"/>
      <c r="Z78" s="406"/>
      <c r="AA78" s="410"/>
      <c r="AB78" s="401">
        <v>1</v>
      </c>
      <c r="AC78" s="370">
        <v>14</v>
      </c>
      <c r="AD78" s="401">
        <v>1</v>
      </c>
      <c r="AE78" s="370">
        <v>14</v>
      </c>
      <c r="AF78" s="401">
        <v>2</v>
      </c>
      <c r="AG78" s="371" t="s">
        <v>71</v>
      </c>
      <c r="AH78" s="407"/>
      <c r="AI78" s="405"/>
      <c r="AJ78" s="406"/>
      <c r="AK78" s="405"/>
      <c r="AL78" s="406"/>
      <c r="AM78" s="410"/>
      <c r="AN78" s="407"/>
      <c r="AO78" s="405"/>
      <c r="AP78" s="408"/>
      <c r="AQ78" s="405"/>
      <c r="AR78" s="408"/>
      <c r="AS78" s="411"/>
      <c r="AT78" s="406"/>
      <c r="AU78" s="405"/>
      <c r="AV78" s="406"/>
      <c r="AW78" s="405"/>
      <c r="AX78" s="406"/>
      <c r="AY78" s="406"/>
      <c r="AZ78" s="246"/>
      <c r="BA78" s="247"/>
      <c r="BB78" s="247"/>
      <c r="BC78" s="248"/>
      <c r="BD78" s="249"/>
      <c r="BE78" s="250"/>
      <c r="BF78" s="251" t="s">
        <v>557</v>
      </c>
      <c r="BG78" s="315" t="s">
        <v>572</v>
      </c>
    </row>
    <row r="79" spans="1:59" s="277" customFormat="1" ht="15.75" customHeight="1" x14ac:dyDescent="0.3">
      <c r="A79" s="447" t="s">
        <v>275</v>
      </c>
      <c r="B79" s="101" t="s">
        <v>19</v>
      </c>
      <c r="C79" s="239" t="s">
        <v>276</v>
      </c>
      <c r="D79" s="226"/>
      <c r="E79" s="6" t="str">
        <f t="shared" si="75"/>
        <v/>
      </c>
      <c r="F79" s="56"/>
      <c r="G79" s="6" t="str">
        <f t="shared" si="76"/>
        <v/>
      </c>
      <c r="H79" s="56"/>
      <c r="I79" s="59"/>
      <c r="J79" s="57"/>
      <c r="K79" s="6" t="str">
        <f t="shared" si="77"/>
        <v/>
      </c>
      <c r="L79" s="56"/>
      <c r="M79" s="6" t="str">
        <f t="shared" si="78"/>
        <v/>
      </c>
      <c r="N79" s="56"/>
      <c r="O79" s="60"/>
      <c r="P79" s="56"/>
      <c r="Q79" s="6" t="str">
        <f t="shared" si="79"/>
        <v/>
      </c>
      <c r="R79" s="56"/>
      <c r="S79" s="6" t="str">
        <f t="shared" si="80"/>
        <v/>
      </c>
      <c r="T79" s="56"/>
      <c r="U79" s="59"/>
      <c r="V79" s="57"/>
      <c r="W79" s="6" t="str">
        <f t="shared" si="81"/>
        <v/>
      </c>
      <c r="X79" s="56"/>
      <c r="Y79" s="6" t="str">
        <f t="shared" si="82"/>
        <v/>
      </c>
      <c r="Z79" s="56"/>
      <c r="AA79" s="60"/>
      <c r="AB79" s="263">
        <v>1</v>
      </c>
      <c r="AC79" s="264">
        <f t="shared" ref="AC79:AC83" si="89">IF(AB79*14=0,"",AB79*14)</f>
        <v>14</v>
      </c>
      <c r="AD79" s="263">
        <v>1</v>
      </c>
      <c r="AE79" s="264">
        <f t="shared" ref="AE79:AE83" si="90">IF(AD79*14=0,"",AD79*14)</f>
        <v>14</v>
      </c>
      <c r="AF79" s="263">
        <v>2</v>
      </c>
      <c r="AG79" s="265" t="s">
        <v>74</v>
      </c>
      <c r="AH79" s="57"/>
      <c r="AI79" s="6" t="str">
        <f t="shared" si="83"/>
        <v/>
      </c>
      <c r="AJ79" s="56"/>
      <c r="AK79" s="6" t="str">
        <f t="shared" si="84"/>
        <v/>
      </c>
      <c r="AL79" s="56"/>
      <c r="AM79" s="60"/>
      <c r="AN79" s="57"/>
      <c r="AO79" s="6" t="str">
        <f t="shared" si="85"/>
        <v/>
      </c>
      <c r="AP79" s="58"/>
      <c r="AQ79" s="6" t="str">
        <f t="shared" si="86"/>
        <v/>
      </c>
      <c r="AR79" s="58"/>
      <c r="AS79" s="61"/>
      <c r="AT79" s="56"/>
      <c r="AU79" s="6" t="str">
        <f t="shared" si="87"/>
        <v/>
      </c>
      <c r="AV79" s="56"/>
      <c r="AW79" s="6" t="str">
        <f t="shared" si="88"/>
        <v/>
      </c>
      <c r="AX79" s="56"/>
      <c r="AY79" s="56"/>
      <c r="AZ79" s="246"/>
      <c r="BA79" s="247"/>
      <c r="BB79" s="247"/>
      <c r="BC79" s="248"/>
      <c r="BD79" s="249"/>
      <c r="BE79" s="250"/>
      <c r="BF79" s="415" t="s">
        <v>475</v>
      </c>
      <c r="BG79" s="315" t="s">
        <v>212</v>
      </c>
    </row>
    <row r="80" spans="1:59" s="277" customFormat="1" ht="15.75" customHeight="1" x14ac:dyDescent="0.3">
      <c r="A80" s="447" t="s">
        <v>277</v>
      </c>
      <c r="B80" s="101" t="s">
        <v>19</v>
      </c>
      <c r="C80" s="239" t="s">
        <v>278</v>
      </c>
      <c r="D80" s="226"/>
      <c r="E80" s="6" t="str">
        <f t="shared" si="75"/>
        <v/>
      </c>
      <c r="F80" s="56"/>
      <c r="G80" s="6" t="str">
        <f t="shared" si="76"/>
        <v/>
      </c>
      <c r="H80" s="56"/>
      <c r="I80" s="59"/>
      <c r="J80" s="57"/>
      <c r="K80" s="6" t="str">
        <f t="shared" si="77"/>
        <v/>
      </c>
      <c r="L80" s="56"/>
      <c r="M80" s="6" t="str">
        <f t="shared" si="78"/>
        <v/>
      </c>
      <c r="N80" s="56"/>
      <c r="O80" s="60"/>
      <c r="P80" s="56"/>
      <c r="Q80" s="6" t="str">
        <f t="shared" si="79"/>
        <v/>
      </c>
      <c r="R80" s="56"/>
      <c r="S80" s="6" t="str">
        <f t="shared" si="80"/>
        <v/>
      </c>
      <c r="T80" s="56"/>
      <c r="U80" s="59"/>
      <c r="V80" s="57"/>
      <c r="W80" s="6" t="str">
        <f t="shared" si="81"/>
        <v/>
      </c>
      <c r="X80" s="56"/>
      <c r="Y80" s="6" t="str">
        <f t="shared" si="82"/>
        <v/>
      </c>
      <c r="Z80" s="56"/>
      <c r="AA80" s="60"/>
      <c r="AB80" s="263">
        <v>1</v>
      </c>
      <c r="AC80" s="264">
        <f t="shared" si="89"/>
        <v>14</v>
      </c>
      <c r="AD80" s="263">
        <v>1</v>
      </c>
      <c r="AE80" s="264">
        <f t="shared" si="90"/>
        <v>14</v>
      </c>
      <c r="AF80" s="263">
        <v>2</v>
      </c>
      <c r="AG80" s="265" t="s">
        <v>74</v>
      </c>
      <c r="AH80" s="57"/>
      <c r="AI80" s="6" t="str">
        <f t="shared" si="83"/>
        <v/>
      </c>
      <c r="AJ80" s="56"/>
      <c r="AK80" s="6" t="str">
        <f t="shared" si="84"/>
        <v/>
      </c>
      <c r="AL80" s="56"/>
      <c r="AM80" s="60"/>
      <c r="AN80" s="57"/>
      <c r="AO80" s="6" t="str">
        <f t="shared" si="85"/>
        <v/>
      </c>
      <c r="AP80" s="58"/>
      <c r="AQ80" s="6" t="str">
        <f t="shared" si="86"/>
        <v/>
      </c>
      <c r="AR80" s="58"/>
      <c r="AS80" s="61"/>
      <c r="AT80" s="56"/>
      <c r="AU80" s="6" t="str">
        <f t="shared" si="87"/>
        <v/>
      </c>
      <c r="AV80" s="56"/>
      <c r="AW80" s="6" t="str">
        <f t="shared" si="88"/>
        <v/>
      </c>
      <c r="AX80" s="56"/>
      <c r="AY80" s="56"/>
      <c r="AZ80" s="246"/>
      <c r="BA80" s="247"/>
      <c r="BB80" s="247"/>
      <c r="BC80" s="248"/>
      <c r="BD80" s="249"/>
      <c r="BE80" s="250"/>
      <c r="BF80" s="415" t="s">
        <v>477</v>
      </c>
      <c r="BG80" s="315" t="s">
        <v>289</v>
      </c>
    </row>
    <row r="81" spans="1:60" s="277" customFormat="1" ht="15.75" customHeight="1" x14ac:dyDescent="0.3">
      <c r="A81" s="447" t="s">
        <v>279</v>
      </c>
      <c r="B81" s="101" t="s">
        <v>19</v>
      </c>
      <c r="C81" s="239" t="s">
        <v>284</v>
      </c>
      <c r="D81" s="226"/>
      <c r="E81" s="6" t="str">
        <f t="shared" si="75"/>
        <v/>
      </c>
      <c r="F81" s="56"/>
      <c r="G81" s="6" t="str">
        <f t="shared" si="76"/>
        <v/>
      </c>
      <c r="H81" s="56"/>
      <c r="I81" s="59"/>
      <c r="J81" s="57"/>
      <c r="K81" s="6" t="str">
        <f t="shared" si="77"/>
        <v/>
      </c>
      <c r="L81" s="56"/>
      <c r="M81" s="6" t="str">
        <f t="shared" si="78"/>
        <v/>
      </c>
      <c r="N81" s="56"/>
      <c r="O81" s="60"/>
      <c r="P81" s="56"/>
      <c r="Q81" s="6" t="str">
        <f t="shared" si="79"/>
        <v/>
      </c>
      <c r="R81" s="56"/>
      <c r="S81" s="6" t="str">
        <f t="shared" si="80"/>
        <v/>
      </c>
      <c r="T81" s="56"/>
      <c r="U81" s="59"/>
      <c r="V81" s="57"/>
      <c r="W81" s="6" t="str">
        <f t="shared" si="81"/>
        <v/>
      </c>
      <c r="X81" s="56"/>
      <c r="Y81" s="6" t="str">
        <f t="shared" si="82"/>
        <v/>
      </c>
      <c r="Z81" s="56"/>
      <c r="AA81" s="60"/>
      <c r="AB81" s="263">
        <v>1</v>
      </c>
      <c r="AC81" s="264">
        <f t="shared" si="89"/>
        <v>14</v>
      </c>
      <c r="AD81" s="263">
        <v>1</v>
      </c>
      <c r="AE81" s="264">
        <f t="shared" si="90"/>
        <v>14</v>
      </c>
      <c r="AF81" s="263">
        <v>2</v>
      </c>
      <c r="AG81" s="265" t="s">
        <v>74</v>
      </c>
      <c r="AH81" s="57"/>
      <c r="AI81" s="6" t="str">
        <f t="shared" si="83"/>
        <v/>
      </c>
      <c r="AJ81" s="56"/>
      <c r="AK81" s="6" t="str">
        <f t="shared" si="84"/>
        <v/>
      </c>
      <c r="AL81" s="56"/>
      <c r="AM81" s="60"/>
      <c r="AN81" s="57"/>
      <c r="AO81" s="6" t="str">
        <f t="shared" si="85"/>
        <v/>
      </c>
      <c r="AP81" s="58"/>
      <c r="AQ81" s="6" t="str">
        <f t="shared" si="86"/>
        <v/>
      </c>
      <c r="AR81" s="58"/>
      <c r="AS81" s="61"/>
      <c r="AT81" s="56"/>
      <c r="AU81" s="6" t="str">
        <f t="shared" si="87"/>
        <v/>
      </c>
      <c r="AV81" s="56"/>
      <c r="AW81" s="6" t="str">
        <f t="shared" si="88"/>
        <v/>
      </c>
      <c r="AX81" s="56"/>
      <c r="AY81" s="56"/>
      <c r="AZ81" s="246"/>
      <c r="BA81" s="247"/>
      <c r="BB81" s="247"/>
      <c r="BC81" s="248"/>
      <c r="BD81" s="249"/>
      <c r="BE81" s="250"/>
      <c r="BF81" s="415" t="s">
        <v>477</v>
      </c>
      <c r="BG81" s="315" t="s">
        <v>214</v>
      </c>
    </row>
    <row r="82" spans="1:60" s="277" customFormat="1" ht="15.75" customHeight="1" x14ac:dyDescent="0.3">
      <c r="A82" s="447" t="s">
        <v>280</v>
      </c>
      <c r="B82" s="101" t="s">
        <v>19</v>
      </c>
      <c r="C82" s="239" t="s">
        <v>281</v>
      </c>
      <c r="D82" s="226"/>
      <c r="E82" s="6" t="str">
        <f t="shared" si="75"/>
        <v/>
      </c>
      <c r="F82" s="56"/>
      <c r="G82" s="6" t="str">
        <f t="shared" si="76"/>
        <v/>
      </c>
      <c r="H82" s="56"/>
      <c r="I82" s="59"/>
      <c r="J82" s="57"/>
      <c r="K82" s="6" t="str">
        <f t="shared" si="77"/>
        <v/>
      </c>
      <c r="L82" s="56"/>
      <c r="M82" s="6" t="str">
        <f t="shared" si="78"/>
        <v/>
      </c>
      <c r="N82" s="56"/>
      <c r="O82" s="60"/>
      <c r="P82" s="56"/>
      <c r="Q82" s="6" t="str">
        <f t="shared" si="79"/>
        <v/>
      </c>
      <c r="R82" s="56"/>
      <c r="S82" s="6" t="str">
        <f t="shared" si="80"/>
        <v/>
      </c>
      <c r="T82" s="56"/>
      <c r="U82" s="59"/>
      <c r="V82" s="57"/>
      <c r="W82" s="6" t="str">
        <f t="shared" si="81"/>
        <v/>
      </c>
      <c r="X82" s="56"/>
      <c r="Y82" s="6" t="str">
        <f t="shared" si="82"/>
        <v/>
      </c>
      <c r="Z82" s="56"/>
      <c r="AA82" s="60"/>
      <c r="AB82" s="263">
        <v>1</v>
      </c>
      <c r="AC82" s="264">
        <f t="shared" si="89"/>
        <v>14</v>
      </c>
      <c r="AD82" s="263">
        <v>1</v>
      </c>
      <c r="AE82" s="264">
        <f t="shared" si="90"/>
        <v>14</v>
      </c>
      <c r="AF82" s="263">
        <v>2</v>
      </c>
      <c r="AG82" s="265" t="s">
        <v>74</v>
      </c>
      <c r="AH82" s="57"/>
      <c r="AI82" s="6" t="str">
        <f t="shared" si="83"/>
        <v/>
      </c>
      <c r="AJ82" s="56"/>
      <c r="AK82" s="6" t="str">
        <f t="shared" si="84"/>
        <v/>
      </c>
      <c r="AL82" s="56"/>
      <c r="AM82" s="60"/>
      <c r="AN82" s="57"/>
      <c r="AO82" s="6" t="str">
        <f t="shared" si="85"/>
        <v/>
      </c>
      <c r="AP82" s="58"/>
      <c r="AQ82" s="6" t="str">
        <f t="shared" si="86"/>
        <v/>
      </c>
      <c r="AR82" s="58"/>
      <c r="AS82" s="61"/>
      <c r="AT82" s="56"/>
      <c r="AU82" s="6" t="str">
        <f t="shared" si="87"/>
        <v/>
      </c>
      <c r="AV82" s="56"/>
      <c r="AW82" s="6" t="str">
        <f t="shared" si="88"/>
        <v/>
      </c>
      <c r="AX82" s="56"/>
      <c r="AY82" s="56"/>
      <c r="AZ82" s="246"/>
      <c r="BA82" s="247"/>
      <c r="BB82" s="247"/>
      <c r="BC82" s="248"/>
      <c r="BD82" s="249"/>
      <c r="BE82" s="250"/>
      <c r="BF82" s="415" t="s">
        <v>477</v>
      </c>
      <c r="BG82" s="315" t="s">
        <v>285</v>
      </c>
    </row>
    <row r="83" spans="1:60" s="277" customFormat="1" ht="15.75" customHeight="1" x14ac:dyDescent="0.3">
      <c r="A83" s="447" t="s">
        <v>282</v>
      </c>
      <c r="B83" s="101" t="s">
        <v>19</v>
      </c>
      <c r="C83" s="239" t="s">
        <v>283</v>
      </c>
      <c r="D83" s="226"/>
      <c r="E83" s="6" t="str">
        <f t="shared" si="75"/>
        <v/>
      </c>
      <c r="F83" s="56"/>
      <c r="G83" s="6" t="str">
        <f t="shared" si="76"/>
        <v/>
      </c>
      <c r="H83" s="56"/>
      <c r="I83" s="59"/>
      <c r="J83" s="57"/>
      <c r="K83" s="6" t="str">
        <f t="shared" si="77"/>
        <v/>
      </c>
      <c r="L83" s="56"/>
      <c r="M83" s="6" t="str">
        <f t="shared" si="78"/>
        <v/>
      </c>
      <c r="N83" s="56"/>
      <c r="O83" s="60"/>
      <c r="P83" s="56"/>
      <c r="Q83" s="6" t="str">
        <f t="shared" si="79"/>
        <v/>
      </c>
      <c r="R83" s="56"/>
      <c r="S83" s="6" t="str">
        <f t="shared" si="80"/>
        <v/>
      </c>
      <c r="T83" s="56"/>
      <c r="U83" s="59"/>
      <c r="V83" s="57"/>
      <c r="W83" s="6" t="str">
        <f t="shared" si="81"/>
        <v/>
      </c>
      <c r="X83" s="56"/>
      <c r="Y83" s="6" t="str">
        <f t="shared" si="82"/>
        <v/>
      </c>
      <c r="Z83" s="56"/>
      <c r="AA83" s="60"/>
      <c r="AB83" s="263">
        <v>1</v>
      </c>
      <c r="AC83" s="264">
        <f t="shared" si="89"/>
        <v>14</v>
      </c>
      <c r="AD83" s="263">
        <v>1</v>
      </c>
      <c r="AE83" s="264">
        <f t="shared" si="90"/>
        <v>14</v>
      </c>
      <c r="AF83" s="263">
        <v>2</v>
      </c>
      <c r="AG83" s="265" t="s">
        <v>74</v>
      </c>
      <c r="AH83" s="57"/>
      <c r="AI83" s="6" t="str">
        <f t="shared" si="83"/>
        <v/>
      </c>
      <c r="AJ83" s="56"/>
      <c r="AK83" s="6" t="str">
        <f t="shared" si="84"/>
        <v/>
      </c>
      <c r="AL83" s="56"/>
      <c r="AM83" s="60"/>
      <c r="AN83" s="57"/>
      <c r="AO83" s="6" t="str">
        <f t="shared" si="85"/>
        <v/>
      </c>
      <c r="AP83" s="58"/>
      <c r="AQ83" s="6" t="str">
        <f t="shared" si="86"/>
        <v/>
      </c>
      <c r="AR83" s="58"/>
      <c r="AS83" s="61"/>
      <c r="AT83" s="56"/>
      <c r="AU83" s="6" t="str">
        <f t="shared" si="87"/>
        <v/>
      </c>
      <c r="AV83" s="56"/>
      <c r="AW83" s="6" t="str">
        <f t="shared" si="88"/>
        <v/>
      </c>
      <c r="AX83" s="56"/>
      <c r="AY83" s="56"/>
      <c r="AZ83" s="246"/>
      <c r="BA83" s="247"/>
      <c r="BB83" s="247"/>
      <c r="BC83" s="248"/>
      <c r="BD83" s="249"/>
      <c r="BE83" s="250"/>
      <c r="BF83" s="415" t="s">
        <v>477</v>
      </c>
      <c r="BG83" s="315" t="s">
        <v>184</v>
      </c>
      <c r="BH83" s="383"/>
    </row>
    <row r="84" spans="1:60" ht="15.75" customHeight="1" x14ac:dyDescent="0.3">
      <c r="A84" s="447" t="s">
        <v>267</v>
      </c>
      <c r="B84" s="101" t="s">
        <v>19</v>
      </c>
      <c r="C84" s="239" t="s">
        <v>123</v>
      </c>
      <c r="D84" s="226"/>
      <c r="E84" s="6" t="str">
        <f t="shared" ref="E84:E131" si="91">IF(D84*14=0,"",D84*14)</f>
        <v/>
      </c>
      <c r="F84" s="56"/>
      <c r="G84" s="6" t="str">
        <f t="shared" ref="G84:G131" si="92">IF(F84*14=0,"",F84*14)</f>
        <v/>
      </c>
      <c r="H84" s="56"/>
      <c r="I84" s="59"/>
      <c r="J84" s="57"/>
      <c r="K84" s="6" t="str">
        <f t="shared" ref="K84:K131" si="93">IF(J84*14=0,"",J84*14)</f>
        <v/>
      </c>
      <c r="L84" s="56"/>
      <c r="M84" s="6" t="str">
        <f t="shared" ref="M84:M131" si="94">IF(L84*14=0,"",L84*14)</f>
        <v/>
      </c>
      <c r="N84" s="56"/>
      <c r="O84" s="60"/>
      <c r="P84" s="56"/>
      <c r="Q84" s="6" t="str">
        <f t="shared" ref="Q84:Q131" si="95">IF(P84*14=0,"",P84*14)</f>
        <v/>
      </c>
      <c r="R84" s="56"/>
      <c r="S84" s="6" t="str">
        <f t="shared" ref="S84:S131" si="96">IF(R84*14=0,"",R84*14)</f>
        <v/>
      </c>
      <c r="T84" s="56"/>
      <c r="U84" s="59"/>
      <c r="V84" s="57"/>
      <c r="W84" s="6" t="str">
        <f t="shared" ref="W84:W131" si="97">IF(V84*14=0,"",V84*14)</f>
        <v/>
      </c>
      <c r="X84" s="56"/>
      <c r="Y84" s="6" t="str">
        <f t="shared" ref="Y84:Y131" si="98">IF(X84*14=0,"",X84*14)</f>
        <v/>
      </c>
      <c r="Z84" s="56"/>
      <c r="AA84" s="60"/>
      <c r="AB84" s="56">
        <v>1</v>
      </c>
      <c r="AC84" s="6">
        <f t="shared" ref="AC84:AC131" si="99">IF(AB84*14=0,"",AB84*14)</f>
        <v>14</v>
      </c>
      <c r="AD84" s="56">
        <v>1</v>
      </c>
      <c r="AE84" s="6">
        <f t="shared" ref="AE84:AE131" si="100">IF(AD84*14=0,"",AD84*14)</f>
        <v>14</v>
      </c>
      <c r="AF84" s="56">
        <v>2</v>
      </c>
      <c r="AG84" s="59" t="s">
        <v>74</v>
      </c>
      <c r="AH84" s="57"/>
      <c r="AI84" s="6" t="str">
        <f t="shared" ref="AI84:AI131" si="101">IF(AH84*14=0,"",AH84*14)</f>
        <v/>
      </c>
      <c r="AJ84" s="56"/>
      <c r="AK84" s="6" t="str">
        <f t="shared" ref="AK84:AK131" si="102">IF(AJ84*14=0,"",AJ84*14)</f>
        <v/>
      </c>
      <c r="AL84" s="56"/>
      <c r="AM84" s="60"/>
      <c r="AN84" s="57"/>
      <c r="AO84" s="6" t="str">
        <f t="shared" ref="AO84:AO131" si="103">IF(AN84*14=0,"",AN84*14)</f>
        <v/>
      </c>
      <c r="AP84" s="58"/>
      <c r="AQ84" s="6" t="str">
        <f t="shared" ref="AQ84:AQ131" si="104">IF(AP84*14=0,"",AP84*14)</f>
        <v/>
      </c>
      <c r="AR84" s="58"/>
      <c r="AS84" s="61"/>
      <c r="AT84" s="56"/>
      <c r="AU84" s="6" t="str">
        <f t="shared" ref="AU84:AU132" si="105">IF(AT84*14=0,"",AT84*14)</f>
        <v/>
      </c>
      <c r="AV84" s="56"/>
      <c r="AW84" s="6" t="str">
        <f t="shared" ref="AW84:AW131" si="106">IF(AV84*14=0,"",AV84*14)</f>
        <v/>
      </c>
      <c r="AX84" s="56"/>
      <c r="AY84" s="56"/>
      <c r="AZ84" s="246"/>
      <c r="BA84" s="247"/>
      <c r="BB84" s="247"/>
      <c r="BC84" s="248"/>
      <c r="BD84" s="249"/>
      <c r="BE84" s="250"/>
      <c r="BF84" s="415" t="s">
        <v>475</v>
      </c>
      <c r="BG84" s="315" t="s">
        <v>212</v>
      </c>
    </row>
    <row r="85" spans="1:60" ht="15.75" customHeight="1" x14ac:dyDescent="0.3">
      <c r="A85" s="447" t="s">
        <v>527</v>
      </c>
      <c r="B85" s="412" t="s">
        <v>19</v>
      </c>
      <c r="C85" s="239" t="s">
        <v>505</v>
      </c>
      <c r="D85" s="226"/>
      <c r="E85" s="399"/>
      <c r="F85" s="400"/>
      <c r="G85" s="399"/>
      <c r="H85" s="400"/>
      <c r="I85" s="395"/>
      <c r="J85" s="357"/>
      <c r="K85" s="399"/>
      <c r="L85" s="400"/>
      <c r="M85" s="399"/>
      <c r="N85" s="400"/>
      <c r="O85" s="397"/>
      <c r="P85" s="400"/>
      <c r="Q85" s="399"/>
      <c r="R85" s="400"/>
      <c r="S85" s="399"/>
      <c r="T85" s="400"/>
      <c r="U85" s="395"/>
      <c r="V85" s="357"/>
      <c r="W85" s="399"/>
      <c r="X85" s="400"/>
      <c r="Y85" s="399"/>
      <c r="Z85" s="400"/>
      <c r="AA85" s="397"/>
      <c r="AB85" s="400"/>
      <c r="AC85" s="399"/>
      <c r="AD85" s="406">
        <v>2</v>
      </c>
      <c r="AE85" s="405">
        <f t="shared" si="100"/>
        <v>28</v>
      </c>
      <c r="AF85" s="406">
        <v>2</v>
      </c>
      <c r="AG85" s="409" t="s">
        <v>74</v>
      </c>
      <c r="AH85" s="357"/>
      <c r="AI85" s="399"/>
      <c r="AJ85" s="400"/>
      <c r="AK85" s="399"/>
      <c r="AL85" s="400"/>
      <c r="AM85" s="397"/>
      <c r="AN85" s="357"/>
      <c r="AO85" s="399"/>
      <c r="AP85" s="358"/>
      <c r="AQ85" s="399"/>
      <c r="AR85" s="358"/>
      <c r="AS85" s="398"/>
      <c r="AT85" s="400"/>
      <c r="AU85" s="399"/>
      <c r="AV85" s="400"/>
      <c r="AW85" s="399"/>
      <c r="AX85" s="400"/>
      <c r="AY85" s="400"/>
      <c r="AZ85" s="246"/>
      <c r="BA85" s="247"/>
      <c r="BB85" s="247"/>
      <c r="BC85" s="248"/>
      <c r="BD85" s="249"/>
      <c r="BE85" s="250"/>
      <c r="BF85" s="415" t="s">
        <v>477</v>
      </c>
      <c r="BG85" s="422" t="s">
        <v>289</v>
      </c>
    </row>
    <row r="86" spans="1:60" ht="15.75" customHeight="1" x14ac:dyDescent="0.3">
      <c r="A86" s="447" t="s">
        <v>196</v>
      </c>
      <c r="B86" s="101" t="s">
        <v>19</v>
      </c>
      <c r="C86" s="239" t="s">
        <v>118</v>
      </c>
      <c r="D86" s="226"/>
      <c r="E86" s="6" t="str">
        <f t="shared" si="91"/>
        <v/>
      </c>
      <c r="F86" s="56"/>
      <c r="G86" s="6" t="str">
        <f t="shared" si="92"/>
        <v/>
      </c>
      <c r="H86" s="56"/>
      <c r="I86" s="59"/>
      <c r="J86" s="57"/>
      <c r="K86" s="6" t="str">
        <f t="shared" si="93"/>
        <v/>
      </c>
      <c r="L86" s="56"/>
      <c r="M86" s="6" t="str">
        <f t="shared" si="94"/>
        <v/>
      </c>
      <c r="N86" s="56"/>
      <c r="O86" s="60"/>
      <c r="P86" s="56"/>
      <c r="Q86" s="6" t="str">
        <f t="shared" si="95"/>
        <v/>
      </c>
      <c r="R86" s="56"/>
      <c r="S86" s="6" t="str">
        <f t="shared" si="96"/>
        <v/>
      </c>
      <c r="T86" s="56"/>
      <c r="U86" s="59"/>
      <c r="V86" s="57"/>
      <c r="W86" s="6" t="str">
        <f t="shared" si="97"/>
        <v/>
      </c>
      <c r="X86" s="56"/>
      <c r="Y86" s="6" t="str">
        <f t="shared" si="98"/>
        <v/>
      </c>
      <c r="Z86" s="56"/>
      <c r="AA86" s="60"/>
      <c r="AB86" s="56">
        <v>1</v>
      </c>
      <c r="AC86" s="6">
        <f t="shared" si="99"/>
        <v>14</v>
      </c>
      <c r="AD86" s="56">
        <v>1</v>
      </c>
      <c r="AE86" s="6">
        <f t="shared" si="100"/>
        <v>14</v>
      </c>
      <c r="AF86" s="56">
        <v>2</v>
      </c>
      <c r="AG86" s="59" t="s">
        <v>74</v>
      </c>
      <c r="AH86" s="57"/>
      <c r="AI86" s="6" t="str">
        <f t="shared" si="101"/>
        <v/>
      </c>
      <c r="AJ86" s="56"/>
      <c r="AK86" s="6" t="str">
        <f t="shared" si="102"/>
        <v/>
      </c>
      <c r="AL86" s="56"/>
      <c r="AM86" s="60"/>
      <c r="AN86" s="57"/>
      <c r="AO86" s="6" t="str">
        <f t="shared" si="103"/>
        <v/>
      </c>
      <c r="AP86" s="58"/>
      <c r="AQ86" s="6" t="str">
        <f t="shared" si="104"/>
        <v/>
      </c>
      <c r="AR86" s="58"/>
      <c r="AS86" s="61"/>
      <c r="AT86" s="56"/>
      <c r="AU86" s="6" t="str">
        <f t="shared" si="105"/>
        <v/>
      </c>
      <c r="AV86" s="56"/>
      <c r="AW86" s="6" t="str">
        <f t="shared" si="106"/>
        <v/>
      </c>
      <c r="AX86" s="56"/>
      <c r="AY86" s="56"/>
      <c r="AZ86" s="246"/>
      <c r="BA86" s="247"/>
      <c r="BB86" s="247"/>
      <c r="BC86" s="248"/>
      <c r="BD86" s="249"/>
      <c r="BE86" s="250"/>
      <c r="BF86" s="415" t="s">
        <v>477</v>
      </c>
      <c r="BG86" s="315" t="s">
        <v>214</v>
      </c>
    </row>
    <row r="87" spans="1:60" ht="15.75" customHeight="1" x14ac:dyDescent="0.3">
      <c r="A87" s="447" t="s">
        <v>149</v>
      </c>
      <c r="B87" s="51" t="s">
        <v>19</v>
      </c>
      <c r="C87" s="239" t="s">
        <v>150</v>
      </c>
      <c r="D87" s="226"/>
      <c r="E87" s="6" t="str">
        <f t="shared" si="91"/>
        <v/>
      </c>
      <c r="F87" s="56"/>
      <c r="G87" s="6" t="str">
        <f>IF(F87*14=0,"",F87*14)</f>
        <v/>
      </c>
      <c r="H87" s="56"/>
      <c r="I87" s="59"/>
      <c r="J87" s="57"/>
      <c r="K87" s="6" t="str">
        <f t="shared" si="93"/>
        <v/>
      </c>
      <c r="L87" s="56"/>
      <c r="M87" s="6" t="str">
        <f t="shared" si="94"/>
        <v/>
      </c>
      <c r="N87" s="56"/>
      <c r="O87" s="60"/>
      <c r="P87" s="56"/>
      <c r="Q87" s="6" t="str">
        <f t="shared" si="95"/>
        <v/>
      </c>
      <c r="R87" s="56"/>
      <c r="S87" s="6" t="str">
        <f t="shared" si="96"/>
        <v/>
      </c>
      <c r="T87" s="56"/>
      <c r="U87" s="59"/>
      <c r="V87" s="57"/>
      <c r="W87" s="6" t="str">
        <f t="shared" si="97"/>
        <v/>
      </c>
      <c r="X87" s="56"/>
      <c r="Y87" s="6" t="str">
        <f t="shared" si="98"/>
        <v/>
      </c>
      <c r="Z87" s="56"/>
      <c r="AA87" s="60"/>
      <c r="AB87" s="56">
        <v>1</v>
      </c>
      <c r="AC87" s="6">
        <f t="shared" si="99"/>
        <v>14</v>
      </c>
      <c r="AD87" s="56">
        <v>1</v>
      </c>
      <c r="AE87" s="6">
        <f t="shared" si="100"/>
        <v>14</v>
      </c>
      <c r="AF87" s="56">
        <v>2</v>
      </c>
      <c r="AG87" s="59" t="s">
        <v>74</v>
      </c>
      <c r="AH87" s="57"/>
      <c r="AI87" s="6" t="str">
        <f t="shared" si="101"/>
        <v/>
      </c>
      <c r="AJ87" s="56"/>
      <c r="AK87" s="6" t="str">
        <f t="shared" si="102"/>
        <v/>
      </c>
      <c r="AL87" s="56"/>
      <c r="AM87" s="60"/>
      <c r="AN87" s="57"/>
      <c r="AO87" s="6" t="str">
        <f t="shared" si="103"/>
        <v/>
      </c>
      <c r="AP87" s="58"/>
      <c r="AQ87" s="6" t="str">
        <f t="shared" si="104"/>
        <v/>
      </c>
      <c r="AR87" s="58"/>
      <c r="AS87" s="61"/>
      <c r="AT87" s="56"/>
      <c r="AU87" s="6" t="str">
        <f t="shared" si="105"/>
        <v/>
      </c>
      <c r="AV87" s="56"/>
      <c r="AW87" s="6" t="str">
        <f t="shared" si="106"/>
        <v/>
      </c>
      <c r="AX87" s="56"/>
      <c r="AY87" s="56"/>
      <c r="AZ87" s="246"/>
      <c r="BA87" s="247"/>
      <c r="BB87" s="247"/>
      <c r="BC87" s="248"/>
      <c r="BD87" s="249"/>
      <c r="BE87" s="250"/>
      <c r="BF87" s="415" t="s">
        <v>477</v>
      </c>
      <c r="BG87" s="319" t="s">
        <v>127</v>
      </c>
    </row>
    <row r="88" spans="1:60" ht="15.75" customHeight="1" x14ac:dyDescent="0.3">
      <c r="A88" s="447" t="s">
        <v>344</v>
      </c>
      <c r="B88" s="101" t="s">
        <v>19</v>
      </c>
      <c r="C88" s="441" t="s">
        <v>343</v>
      </c>
      <c r="D88" s="226"/>
      <c r="E88" s="6" t="str">
        <f t="shared" si="91"/>
        <v/>
      </c>
      <c r="F88" s="56"/>
      <c r="G88" s="6" t="str">
        <f t="shared" ref="G88:G93" si="107">IF(F88*14=0,"",F88*14)</f>
        <v/>
      </c>
      <c r="H88" s="56"/>
      <c r="I88" s="59"/>
      <c r="J88" s="57"/>
      <c r="K88" s="6" t="str">
        <f t="shared" si="93"/>
        <v/>
      </c>
      <c r="L88" s="56"/>
      <c r="M88" s="6" t="str">
        <f t="shared" si="94"/>
        <v/>
      </c>
      <c r="N88" s="56"/>
      <c r="O88" s="60"/>
      <c r="P88" s="56"/>
      <c r="Q88" s="6" t="str">
        <f t="shared" si="95"/>
        <v/>
      </c>
      <c r="R88" s="56"/>
      <c r="S88" s="6" t="str">
        <f t="shared" si="96"/>
        <v/>
      </c>
      <c r="T88" s="56"/>
      <c r="U88" s="59"/>
      <c r="V88" s="57"/>
      <c r="W88" s="6" t="str">
        <f t="shared" si="97"/>
        <v/>
      </c>
      <c r="X88" s="56"/>
      <c r="Y88" s="6" t="str">
        <f t="shared" si="98"/>
        <v/>
      </c>
      <c r="Z88" s="56"/>
      <c r="AA88" s="60"/>
      <c r="AB88" s="56">
        <v>1</v>
      </c>
      <c r="AC88" s="6">
        <f t="shared" si="99"/>
        <v>14</v>
      </c>
      <c r="AD88" s="56">
        <v>1</v>
      </c>
      <c r="AE88" s="6">
        <f>IF(AD88*14=0,"",AD88*14)</f>
        <v>14</v>
      </c>
      <c r="AF88" s="56">
        <v>2</v>
      </c>
      <c r="AG88" s="59" t="s">
        <v>74</v>
      </c>
      <c r="AH88" s="57"/>
      <c r="AI88" s="6" t="str">
        <f t="shared" si="101"/>
        <v/>
      </c>
      <c r="AJ88" s="56"/>
      <c r="AK88" s="6" t="str">
        <f t="shared" si="102"/>
        <v/>
      </c>
      <c r="AL88" s="56"/>
      <c r="AM88" s="60"/>
      <c r="AN88" s="57"/>
      <c r="AO88" s="6" t="str">
        <f t="shared" si="103"/>
        <v/>
      </c>
      <c r="AP88" s="58"/>
      <c r="AQ88" s="6" t="str">
        <f t="shared" si="104"/>
        <v/>
      </c>
      <c r="AR88" s="58"/>
      <c r="AS88" s="61"/>
      <c r="AT88" s="56"/>
      <c r="AU88" s="6" t="str">
        <f t="shared" si="105"/>
        <v/>
      </c>
      <c r="AV88" s="56"/>
      <c r="AW88" s="6" t="str">
        <f t="shared" si="106"/>
        <v/>
      </c>
      <c r="AX88" s="56"/>
      <c r="AY88" s="56"/>
      <c r="AZ88" s="246"/>
      <c r="BA88" s="247"/>
      <c r="BB88" s="247"/>
      <c r="BC88" s="248"/>
      <c r="BD88" s="249"/>
      <c r="BE88" s="250"/>
      <c r="BF88" s="415" t="s">
        <v>477</v>
      </c>
      <c r="BG88" s="315" t="s">
        <v>183</v>
      </c>
    </row>
    <row r="89" spans="1:60" ht="15.75" customHeight="1" x14ac:dyDescent="0.3">
      <c r="A89" s="451" t="s">
        <v>305</v>
      </c>
      <c r="B89" s="101" t="s">
        <v>19</v>
      </c>
      <c r="C89" s="239" t="s">
        <v>308</v>
      </c>
      <c r="D89" s="226"/>
      <c r="E89" s="6"/>
      <c r="F89" s="56"/>
      <c r="G89" s="6"/>
      <c r="H89" s="56"/>
      <c r="I89" s="59"/>
      <c r="J89" s="57"/>
      <c r="K89" s="6"/>
      <c r="L89" s="56"/>
      <c r="M89" s="6"/>
      <c r="N89" s="56"/>
      <c r="O89" s="60"/>
      <c r="P89" s="56"/>
      <c r="Q89" s="6"/>
      <c r="R89" s="56"/>
      <c r="S89" s="6"/>
      <c r="T89" s="56"/>
      <c r="U89" s="59"/>
      <c r="V89" s="57"/>
      <c r="W89" s="6"/>
      <c r="X89" s="56"/>
      <c r="Y89" s="6"/>
      <c r="Z89" s="56"/>
      <c r="AA89" s="60"/>
      <c r="AB89" s="56">
        <v>1</v>
      </c>
      <c r="AC89" s="6">
        <f t="shared" si="99"/>
        <v>14</v>
      </c>
      <c r="AD89" s="56">
        <v>1</v>
      </c>
      <c r="AE89" s="6">
        <f t="shared" si="100"/>
        <v>14</v>
      </c>
      <c r="AF89" s="56">
        <v>2</v>
      </c>
      <c r="AG89" s="59" t="s">
        <v>71</v>
      </c>
      <c r="AH89" s="57"/>
      <c r="AI89" s="6"/>
      <c r="AJ89" s="56"/>
      <c r="AK89" s="6"/>
      <c r="AL89" s="56"/>
      <c r="AM89" s="60"/>
      <c r="AN89" s="57"/>
      <c r="AO89" s="6"/>
      <c r="AP89" s="58"/>
      <c r="AQ89" s="6"/>
      <c r="AR89" s="58"/>
      <c r="AS89" s="61"/>
      <c r="AT89" s="56"/>
      <c r="AU89" s="6"/>
      <c r="AV89" s="56"/>
      <c r="AW89" s="6"/>
      <c r="AX89" s="56"/>
      <c r="AY89" s="56"/>
      <c r="AZ89" s="246"/>
      <c r="BA89" s="247"/>
      <c r="BB89" s="247"/>
      <c r="BC89" s="248"/>
      <c r="BD89" s="249"/>
      <c r="BE89" s="250"/>
      <c r="BF89" s="251" t="s">
        <v>557</v>
      </c>
      <c r="BG89" s="316" t="s">
        <v>173</v>
      </c>
    </row>
    <row r="90" spans="1:60" ht="15.75" customHeight="1" x14ac:dyDescent="0.3">
      <c r="A90" s="451" t="s">
        <v>306</v>
      </c>
      <c r="B90" s="101" t="s">
        <v>19</v>
      </c>
      <c r="C90" s="239" t="s">
        <v>309</v>
      </c>
      <c r="D90" s="226"/>
      <c r="E90" s="6"/>
      <c r="F90" s="56"/>
      <c r="G90" s="6"/>
      <c r="H90" s="56"/>
      <c r="I90" s="59"/>
      <c r="J90" s="57"/>
      <c r="K90" s="6"/>
      <c r="L90" s="56"/>
      <c r="M90" s="6"/>
      <c r="N90" s="56"/>
      <c r="O90" s="60"/>
      <c r="P90" s="56"/>
      <c r="Q90" s="6"/>
      <c r="R90" s="56"/>
      <c r="S90" s="6"/>
      <c r="T90" s="56"/>
      <c r="U90" s="59"/>
      <c r="V90" s="57"/>
      <c r="W90" s="6"/>
      <c r="X90" s="56"/>
      <c r="Y90" s="6"/>
      <c r="Z90" s="56"/>
      <c r="AA90" s="60"/>
      <c r="AB90" s="56">
        <v>1</v>
      </c>
      <c r="AC90" s="6">
        <f t="shared" si="99"/>
        <v>14</v>
      </c>
      <c r="AD90" s="56">
        <v>1</v>
      </c>
      <c r="AE90" s="6">
        <f t="shared" si="100"/>
        <v>14</v>
      </c>
      <c r="AF90" s="56">
        <v>2</v>
      </c>
      <c r="AG90" s="59" t="s">
        <v>71</v>
      </c>
      <c r="AH90" s="57"/>
      <c r="AI90" s="6"/>
      <c r="AJ90" s="56"/>
      <c r="AK90" s="6"/>
      <c r="AL90" s="56"/>
      <c r="AM90" s="60"/>
      <c r="AN90" s="57"/>
      <c r="AO90" s="6"/>
      <c r="AP90" s="58"/>
      <c r="AQ90" s="6"/>
      <c r="AR90" s="58"/>
      <c r="AS90" s="61"/>
      <c r="AT90" s="56"/>
      <c r="AU90" s="6"/>
      <c r="AV90" s="56"/>
      <c r="AW90" s="6"/>
      <c r="AX90" s="56"/>
      <c r="AY90" s="56"/>
      <c r="AZ90" s="246"/>
      <c r="BA90" s="247"/>
      <c r="BB90" s="247"/>
      <c r="BC90" s="248"/>
      <c r="BD90" s="249"/>
      <c r="BE90" s="250"/>
      <c r="BF90" s="251" t="s">
        <v>557</v>
      </c>
      <c r="BG90" s="317" t="s">
        <v>311</v>
      </c>
    </row>
    <row r="91" spans="1:60" ht="15.75" customHeight="1" x14ac:dyDescent="0.3">
      <c r="A91" s="451" t="s">
        <v>307</v>
      </c>
      <c r="B91" s="101" t="s">
        <v>19</v>
      </c>
      <c r="C91" s="239" t="s">
        <v>310</v>
      </c>
      <c r="D91" s="226"/>
      <c r="E91" s="6"/>
      <c r="F91" s="56"/>
      <c r="G91" s="6"/>
      <c r="H91" s="56"/>
      <c r="I91" s="59"/>
      <c r="J91" s="57"/>
      <c r="K91" s="6"/>
      <c r="L91" s="56"/>
      <c r="M91" s="6"/>
      <c r="N91" s="56"/>
      <c r="O91" s="60"/>
      <c r="P91" s="56"/>
      <c r="Q91" s="6"/>
      <c r="R91" s="56"/>
      <c r="S91" s="6"/>
      <c r="T91" s="56"/>
      <c r="U91" s="59"/>
      <c r="V91" s="57"/>
      <c r="W91" s="6"/>
      <c r="X91" s="56"/>
      <c r="Y91" s="6"/>
      <c r="Z91" s="56"/>
      <c r="AA91" s="60"/>
      <c r="AB91" s="56">
        <v>1</v>
      </c>
      <c r="AC91" s="6">
        <f t="shared" si="99"/>
        <v>14</v>
      </c>
      <c r="AD91" s="56">
        <v>1</v>
      </c>
      <c r="AE91" s="6">
        <f>IF(AD91*14=0,"",AD91*14)</f>
        <v>14</v>
      </c>
      <c r="AF91" s="56">
        <v>2</v>
      </c>
      <c r="AG91" s="265" t="s">
        <v>74</v>
      </c>
      <c r="AH91" s="57"/>
      <c r="AI91" s="6"/>
      <c r="AJ91" s="56"/>
      <c r="AK91" s="6"/>
      <c r="AL91" s="56"/>
      <c r="AM91" s="60"/>
      <c r="AN91" s="57"/>
      <c r="AO91" s="6"/>
      <c r="AP91" s="58"/>
      <c r="AQ91" s="6"/>
      <c r="AR91" s="58"/>
      <c r="AS91" s="61"/>
      <c r="AT91" s="56"/>
      <c r="AU91" s="6"/>
      <c r="AV91" s="56"/>
      <c r="AW91" s="6"/>
      <c r="AX91" s="56"/>
      <c r="AY91" s="56"/>
      <c r="AZ91" s="246"/>
      <c r="BA91" s="247"/>
      <c r="BB91" s="247"/>
      <c r="BC91" s="248"/>
      <c r="BD91" s="249"/>
      <c r="BE91" s="250"/>
      <c r="BF91" s="251" t="s">
        <v>557</v>
      </c>
      <c r="BG91" s="317" t="s">
        <v>165</v>
      </c>
    </row>
    <row r="92" spans="1:60" ht="15.75" customHeight="1" x14ac:dyDescent="0.3">
      <c r="A92" s="451" t="s">
        <v>299</v>
      </c>
      <c r="B92" s="101" t="s">
        <v>19</v>
      </c>
      <c r="C92" s="239" t="s">
        <v>300</v>
      </c>
      <c r="D92" s="226"/>
      <c r="E92" s="6" t="str">
        <f t="shared" si="91"/>
        <v/>
      </c>
      <c r="F92" s="56"/>
      <c r="G92" s="6" t="str">
        <f t="shared" si="107"/>
        <v/>
      </c>
      <c r="H92" s="56"/>
      <c r="I92" s="59"/>
      <c r="J92" s="57"/>
      <c r="K92" s="6" t="str">
        <f t="shared" si="93"/>
        <v/>
      </c>
      <c r="L92" s="56"/>
      <c r="M92" s="6" t="str">
        <f t="shared" si="94"/>
        <v/>
      </c>
      <c r="N92" s="56"/>
      <c r="O92" s="60"/>
      <c r="P92" s="56"/>
      <c r="Q92" s="6" t="str">
        <f t="shared" si="95"/>
        <v/>
      </c>
      <c r="R92" s="56"/>
      <c r="S92" s="6" t="str">
        <f t="shared" si="96"/>
        <v/>
      </c>
      <c r="T92" s="56"/>
      <c r="U92" s="59"/>
      <c r="V92" s="57"/>
      <c r="W92" s="6" t="str">
        <f t="shared" si="97"/>
        <v/>
      </c>
      <c r="X92" s="56"/>
      <c r="Y92" s="6" t="str">
        <f t="shared" si="98"/>
        <v/>
      </c>
      <c r="Z92" s="56"/>
      <c r="AA92" s="60"/>
      <c r="AB92" s="56">
        <v>1</v>
      </c>
      <c r="AC92" s="6">
        <f t="shared" si="99"/>
        <v>14</v>
      </c>
      <c r="AD92" s="56">
        <v>1</v>
      </c>
      <c r="AE92" s="6">
        <f t="shared" si="100"/>
        <v>14</v>
      </c>
      <c r="AF92" s="56">
        <v>2</v>
      </c>
      <c r="AG92" s="59" t="s">
        <v>74</v>
      </c>
      <c r="AH92" s="57"/>
      <c r="AI92" s="6" t="str">
        <f t="shared" si="101"/>
        <v/>
      </c>
      <c r="AJ92" s="56"/>
      <c r="AK92" s="6" t="str">
        <f t="shared" si="102"/>
        <v/>
      </c>
      <c r="AL92" s="56"/>
      <c r="AM92" s="60"/>
      <c r="AN92" s="57"/>
      <c r="AO92" s="6"/>
      <c r="AP92" s="58"/>
      <c r="AQ92" s="6"/>
      <c r="AR92" s="58"/>
      <c r="AS92" s="61"/>
      <c r="AT92" s="56"/>
      <c r="AU92" s="6"/>
      <c r="AV92" s="56"/>
      <c r="AW92" s="6"/>
      <c r="AX92" s="56"/>
      <c r="AY92" s="56"/>
      <c r="AZ92" s="246"/>
      <c r="BA92" s="247"/>
      <c r="BB92" s="247"/>
      <c r="BC92" s="248"/>
      <c r="BD92" s="249"/>
      <c r="BE92" s="250"/>
      <c r="BF92" s="251" t="s">
        <v>557</v>
      </c>
      <c r="BG92" s="385" t="s">
        <v>311</v>
      </c>
    </row>
    <row r="93" spans="1:60" ht="15.75" customHeight="1" x14ac:dyDescent="0.3">
      <c r="A93" s="451" t="s">
        <v>301</v>
      </c>
      <c r="B93" s="101" t="s">
        <v>19</v>
      </c>
      <c r="C93" s="239" t="s">
        <v>304</v>
      </c>
      <c r="D93" s="226"/>
      <c r="E93" s="6" t="str">
        <f t="shared" si="91"/>
        <v/>
      </c>
      <c r="F93" s="56"/>
      <c r="G93" s="6" t="str">
        <f t="shared" si="107"/>
        <v/>
      </c>
      <c r="H93" s="56"/>
      <c r="I93" s="59"/>
      <c r="J93" s="57"/>
      <c r="K93" s="6" t="str">
        <f t="shared" si="93"/>
        <v/>
      </c>
      <c r="L93" s="56"/>
      <c r="M93" s="6" t="str">
        <f t="shared" si="94"/>
        <v/>
      </c>
      <c r="N93" s="56"/>
      <c r="O93" s="60"/>
      <c r="P93" s="56"/>
      <c r="Q93" s="6" t="str">
        <f t="shared" si="95"/>
        <v/>
      </c>
      <c r="R93" s="56"/>
      <c r="S93" s="6" t="str">
        <f t="shared" si="96"/>
        <v/>
      </c>
      <c r="T93" s="56"/>
      <c r="U93" s="59"/>
      <c r="V93" s="57"/>
      <c r="W93" s="6" t="str">
        <f t="shared" si="97"/>
        <v/>
      </c>
      <c r="X93" s="56"/>
      <c r="Y93" s="6" t="str">
        <f t="shared" si="98"/>
        <v/>
      </c>
      <c r="Z93" s="56"/>
      <c r="AA93" s="60"/>
      <c r="AB93" s="56"/>
      <c r="AC93" s="6" t="str">
        <f t="shared" si="99"/>
        <v/>
      </c>
      <c r="AD93" s="56"/>
      <c r="AE93" s="6" t="str">
        <f t="shared" si="100"/>
        <v/>
      </c>
      <c r="AF93" s="56"/>
      <c r="AG93" s="59"/>
      <c r="AH93" s="57">
        <v>1</v>
      </c>
      <c r="AI93" s="6">
        <f t="shared" si="101"/>
        <v>14</v>
      </c>
      <c r="AJ93" s="56">
        <v>1</v>
      </c>
      <c r="AK93" s="6">
        <f t="shared" si="102"/>
        <v>14</v>
      </c>
      <c r="AL93" s="263">
        <v>2</v>
      </c>
      <c r="AM93" s="60" t="s">
        <v>74</v>
      </c>
      <c r="AN93" s="57"/>
      <c r="AO93" s="6"/>
      <c r="AP93" s="58"/>
      <c r="AQ93" s="6"/>
      <c r="AR93" s="58"/>
      <c r="AS93" s="61"/>
      <c r="AT93" s="56"/>
      <c r="AU93" s="6"/>
      <c r="AV93" s="56"/>
      <c r="AW93" s="6"/>
      <c r="AX93" s="56"/>
      <c r="AY93" s="56"/>
      <c r="AZ93" s="246"/>
      <c r="BA93" s="247"/>
      <c r="BB93" s="247"/>
      <c r="BC93" s="248"/>
      <c r="BD93" s="249"/>
      <c r="BE93" s="250"/>
      <c r="BF93" s="251" t="s">
        <v>557</v>
      </c>
      <c r="BG93" s="385" t="s">
        <v>311</v>
      </c>
    </row>
    <row r="94" spans="1:60" ht="16.5" x14ac:dyDescent="0.3">
      <c r="A94" s="449" t="s">
        <v>204</v>
      </c>
      <c r="B94" s="101" t="s">
        <v>19</v>
      </c>
      <c r="C94" s="239" t="s">
        <v>239</v>
      </c>
      <c r="D94" s="226"/>
      <c r="E94" s="6" t="str">
        <f t="shared" si="91"/>
        <v/>
      </c>
      <c r="F94" s="56"/>
      <c r="G94" s="6" t="str">
        <f t="shared" si="92"/>
        <v/>
      </c>
      <c r="H94" s="56"/>
      <c r="I94" s="59"/>
      <c r="J94" s="57"/>
      <c r="K94" s="6" t="str">
        <f t="shared" si="93"/>
        <v/>
      </c>
      <c r="L94" s="56"/>
      <c r="M94" s="6" t="str">
        <f t="shared" si="94"/>
        <v/>
      </c>
      <c r="N94" s="56"/>
      <c r="O94" s="60"/>
      <c r="P94" s="56"/>
      <c r="Q94" s="6" t="str">
        <f t="shared" si="95"/>
        <v/>
      </c>
      <c r="R94" s="56"/>
      <c r="S94" s="6" t="str">
        <f t="shared" si="96"/>
        <v/>
      </c>
      <c r="T94" s="56"/>
      <c r="U94" s="59"/>
      <c r="V94" s="57"/>
      <c r="W94" s="6" t="str">
        <f t="shared" si="97"/>
        <v/>
      </c>
      <c r="X94" s="56"/>
      <c r="Y94" s="6" t="str">
        <f t="shared" si="98"/>
        <v/>
      </c>
      <c r="Z94" s="56"/>
      <c r="AA94" s="60"/>
      <c r="AB94" s="56"/>
      <c r="AC94" s="6" t="str">
        <f t="shared" si="99"/>
        <v/>
      </c>
      <c r="AD94" s="56"/>
      <c r="AE94" s="6" t="str">
        <f t="shared" si="100"/>
        <v/>
      </c>
      <c r="AF94" s="56"/>
      <c r="AG94" s="59"/>
      <c r="AH94" s="57">
        <v>2</v>
      </c>
      <c r="AI94" s="6">
        <f t="shared" si="101"/>
        <v>28</v>
      </c>
      <c r="AJ94" s="56"/>
      <c r="AK94" s="6" t="str">
        <f t="shared" si="102"/>
        <v/>
      </c>
      <c r="AL94" s="56">
        <v>2</v>
      </c>
      <c r="AM94" s="60" t="s">
        <v>74</v>
      </c>
      <c r="AN94" s="57"/>
      <c r="AO94" s="6" t="str">
        <f t="shared" si="103"/>
        <v/>
      </c>
      <c r="AP94" s="58"/>
      <c r="AQ94" s="6" t="str">
        <f t="shared" si="104"/>
        <v/>
      </c>
      <c r="AR94" s="58"/>
      <c r="AS94" s="61"/>
      <c r="AT94" s="56"/>
      <c r="AU94" s="6" t="str">
        <f t="shared" si="105"/>
        <v/>
      </c>
      <c r="AV94" s="56"/>
      <c r="AW94" s="6" t="str">
        <f t="shared" si="106"/>
        <v/>
      </c>
      <c r="AX94" s="56"/>
      <c r="AY94" s="56"/>
      <c r="AZ94" s="473"/>
      <c r="BA94" s="474"/>
      <c r="BB94" s="474"/>
      <c r="BC94" s="475"/>
      <c r="BD94" s="476"/>
      <c r="BE94" s="477"/>
      <c r="BF94" s="251" t="s">
        <v>556</v>
      </c>
      <c r="BG94" s="315" t="s">
        <v>228</v>
      </c>
    </row>
    <row r="95" spans="1:60" ht="15.75" customHeight="1" x14ac:dyDescent="0.3">
      <c r="A95" s="449" t="s">
        <v>268</v>
      </c>
      <c r="B95" s="101" t="s">
        <v>19</v>
      </c>
      <c r="C95" s="239" t="s">
        <v>122</v>
      </c>
      <c r="D95" s="226"/>
      <c r="E95" s="6" t="str">
        <f t="shared" si="91"/>
        <v/>
      </c>
      <c r="F95" s="56"/>
      <c r="G95" s="6" t="str">
        <f t="shared" si="92"/>
        <v/>
      </c>
      <c r="H95" s="56"/>
      <c r="I95" s="59"/>
      <c r="J95" s="57"/>
      <c r="K95" s="6" t="str">
        <f t="shared" si="93"/>
        <v/>
      </c>
      <c r="L95" s="56"/>
      <c r="M95" s="6" t="str">
        <f t="shared" si="94"/>
        <v/>
      </c>
      <c r="N95" s="56"/>
      <c r="O95" s="60"/>
      <c r="P95" s="56"/>
      <c r="Q95" s="6" t="str">
        <f t="shared" si="95"/>
        <v/>
      </c>
      <c r="R95" s="56"/>
      <c r="S95" s="6" t="str">
        <f t="shared" si="96"/>
        <v/>
      </c>
      <c r="T95" s="56"/>
      <c r="U95" s="59"/>
      <c r="V95" s="57"/>
      <c r="W95" s="6" t="str">
        <f t="shared" si="97"/>
        <v/>
      </c>
      <c r="X95" s="56"/>
      <c r="Y95" s="6" t="str">
        <f t="shared" si="98"/>
        <v/>
      </c>
      <c r="Z95" s="56"/>
      <c r="AA95" s="60"/>
      <c r="AB95" s="56"/>
      <c r="AC95" s="6" t="str">
        <f t="shared" si="99"/>
        <v/>
      </c>
      <c r="AD95" s="56"/>
      <c r="AE95" s="6" t="str">
        <f t="shared" si="100"/>
        <v/>
      </c>
      <c r="AF95" s="56"/>
      <c r="AG95" s="59"/>
      <c r="AH95" s="268">
        <v>2</v>
      </c>
      <c r="AI95" s="6">
        <f t="shared" si="101"/>
        <v>28</v>
      </c>
      <c r="AJ95" s="263"/>
      <c r="AK95" s="6" t="str">
        <f t="shared" si="102"/>
        <v/>
      </c>
      <c r="AL95" s="56">
        <v>2</v>
      </c>
      <c r="AM95" s="60" t="s">
        <v>74</v>
      </c>
      <c r="AN95" s="57"/>
      <c r="AO95" s="6" t="str">
        <f t="shared" si="103"/>
        <v/>
      </c>
      <c r="AP95" s="58"/>
      <c r="AQ95" s="6" t="str">
        <f t="shared" si="104"/>
        <v/>
      </c>
      <c r="AR95" s="58"/>
      <c r="AS95" s="61"/>
      <c r="AT95" s="56"/>
      <c r="AU95" s="6" t="str">
        <f t="shared" si="105"/>
        <v/>
      </c>
      <c r="AV95" s="56"/>
      <c r="AW95" s="6" t="str">
        <f t="shared" si="106"/>
        <v/>
      </c>
      <c r="AX95" s="56"/>
      <c r="AY95" s="56"/>
      <c r="AZ95" s="473"/>
      <c r="BA95" s="474"/>
      <c r="BB95" s="474"/>
      <c r="BC95" s="475"/>
      <c r="BD95" s="504"/>
      <c r="BE95" s="505"/>
      <c r="BF95" s="415" t="s">
        <v>475</v>
      </c>
      <c r="BG95" s="315" t="s">
        <v>212</v>
      </c>
    </row>
    <row r="96" spans="1:60" s="404" customFormat="1" ht="15.75" customHeight="1" x14ac:dyDescent="0.3">
      <c r="A96" s="449" t="s">
        <v>548</v>
      </c>
      <c r="B96" s="413" t="s">
        <v>19</v>
      </c>
      <c r="C96" s="306" t="s">
        <v>506</v>
      </c>
      <c r="D96" s="414"/>
      <c r="E96" s="405"/>
      <c r="F96" s="406"/>
      <c r="G96" s="405"/>
      <c r="H96" s="406"/>
      <c r="I96" s="409"/>
      <c r="J96" s="407"/>
      <c r="K96" s="405"/>
      <c r="L96" s="406"/>
      <c r="M96" s="405"/>
      <c r="N96" s="406"/>
      <c r="O96" s="410"/>
      <c r="P96" s="406"/>
      <c r="Q96" s="405"/>
      <c r="R96" s="406"/>
      <c r="S96" s="405"/>
      <c r="T96" s="406"/>
      <c r="U96" s="409"/>
      <c r="V96" s="407"/>
      <c r="W96" s="405"/>
      <c r="X96" s="406"/>
      <c r="Y96" s="405"/>
      <c r="Z96" s="406"/>
      <c r="AA96" s="410"/>
      <c r="AB96" s="406"/>
      <c r="AC96" s="405"/>
      <c r="AD96" s="406"/>
      <c r="AE96" s="405"/>
      <c r="AF96" s="406"/>
      <c r="AG96" s="409"/>
      <c r="AH96" s="416"/>
      <c r="AI96" s="405"/>
      <c r="AJ96" s="406">
        <v>2</v>
      </c>
      <c r="AK96" s="405">
        <f t="shared" si="102"/>
        <v>28</v>
      </c>
      <c r="AL96" s="406">
        <v>2</v>
      </c>
      <c r="AM96" s="410" t="s">
        <v>71</v>
      </c>
      <c r="AN96" s="407"/>
      <c r="AO96" s="405"/>
      <c r="AP96" s="408"/>
      <c r="AQ96" s="405"/>
      <c r="AR96" s="408"/>
      <c r="AS96" s="411"/>
      <c r="AT96" s="406"/>
      <c r="AU96" s="405"/>
      <c r="AV96" s="406"/>
      <c r="AW96" s="405"/>
      <c r="AX96" s="406"/>
      <c r="AY96" s="406"/>
      <c r="AZ96" s="425"/>
      <c r="BA96" s="426"/>
      <c r="BB96" s="426"/>
      <c r="BC96" s="427"/>
      <c r="BD96" s="423"/>
      <c r="BE96" s="424"/>
      <c r="BF96" s="415" t="s">
        <v>477</v>
      </c>
      <c r="BG96" s="315" t="s">
        <v>313</v>
      </c>
    </row>
    <row r="97" spans="1:60" ht="16.5" x14ac:dyDescent="0.3">
      <c r="A97" s="447" t="s">
        <v>194</v>
      </c>
      <c r="B97" s="101" t="s">
        <v>19</v>
      </c>
      <c r="C97" s="239" t="s">
        <v>116</v>
      </c>
      <c r="D97" s="226"/>
      <c r="E97" s="6" t="str">
        <f t="shared" si="91"/>
        <v/>
      </c>
      <c r="F97" s="56"/>
      <c r="G97" s="6" t="str">
        <f t="shared" si="92"/>
        <v/>
      </c>
      <c r="H97" s="56"/>
      <c r="I97" s="59"/>
      <c r="J97" s="57"/>
      <c r="K97" s="6" t="str">
        <f t="shared" si="93"/>
        <v/>
      </c>
      <c r="L97" s="56"/>
      <c r="M97" s="6" t="str">
        <f t="shared" si="94"/>
        <v/>
      </c>
      <c r="N97" s="56"/>
      <c r="O97" s="60"/>
      <c r="P97" s="56"/>
      <c r="Q97" s="6" t="str">
        <f t="shared" si="95"/>
        <v/>
      </c>
      <c r="R97" s="56"/>
      <c r="S97" s="6" t="str">
        <f t="shared" si="96"/>
        <v/>
      </c>
      <c r="T97" s="56"/>
      <c r="U97" s="59"/>
      <c r="V97" s="57"/>
      <c r="W97" s="6" t="str">
        <f t="shared" si="97"/>
        <v/>
      </c>
      <c r="X97" s="56"/>
      <c r="Y97" s="6" t="str">
        <f t="shared" si="98"/>
        <v/>
      </c>
      <c r="Z97" s="56"/>
      <c r="AA97" s="60"/>
      <c r="AB97" s="56"/>
      <c r="AC97" s="6" t="str">
        <f t="shared" si="99"/>
        <v/>
      </c>
      <c r="AD97" s="56"/>
      <c r="AE97" s="6" t="str">
        <f t="shared" si="100"/>
        <v/>
      </c>
      <c r="AF97" s="56"/>
      <c r="AG97" s="59"/>
      <c r="AH97" s="57">
        <v>1</v>
      </c>
      <c r="AI97" s="6">
        <f t="shared" si="101"/>
        <v>14</v>
      </c>
      <c r="AJ97" s="56">
        <v>1</v>
      </c>
      <c r="AK97" s="6">
        <f t="shared" si="102"/>
        <v>14</v>
      </c>
      <c r="AL97" s="56">
        <v>2</v>
      </c>
      <c r="AM97" s="60" t="s">
        <v>74</v>
      </c>
      <c r="AN97" s="57"/>
      <c r="AO97" s="6" t="str">
        <f t="shared" si="103"/>
        <v/>
      </c>
      <c r="AP97" s="58"/>
      <c r="AQ97" s="6" t="str">
        <f t="shared" si="104"/>
        <v/>
      </c>
      <c r="AR97" s="58"/>
      <c r="AS97" s="61"/>
      <c r="AT97" s="56"/>
      <c r="AU97" s="6" t="str">
        <f t="shared" si="105"/>
        <v/>
      </c>
      <c r="AV97" s="56"/>
      <c r="AW97" s="6" t="str">
        <f t="shared" si="106"/>
        <v/>
      </c>
      <c r="AX97" s="56"/>
      <c r="AY97" s="56"/>
      <c r="AZ97" s="469"/>
      <c r="BA97" s="470"/>
      <c r="BB97" s="470"/>
      <c r="BC97" s="471"/>
      <c r="BD97" s="463"/>
      <c r="BE97" s="464"/>
      <c r="BF97" s="415" t="s">
        <v>477</v>
      </c>
      <c r="BG97" s="315" t="s">
        <v>476</v>
      </c>
      <c r="BH97" s="383"/>
    </row>
    <row r="98" spans="1:60" ht="15.75" customHeight="1" x14ac:dyDescent="0.3">
      <c r="A98" s="447" t="s">
        <v>213</v>
      </c>
      <c r="B98" s="101" t="s">
        <v>19</v>
      </c>
      <c r="C98" s="239" t="s">
        <v>231</v>
      </c>
      <c r="D98" s="226"/>
      <c r="E98" s="6" t="str">
        <f t="shared" si="91"/>
        <v/>
      </c>
      <c r="F98" s="56"/>
      <c r="G98" s="6" t="str">
        <f t="shared" si="92"/>
        <v/>
      </c>
      <c r="H98" s="56"/>
      <c r="I98" s="59"/>
      <c r="J98" s="57"/>
      <c r="K98" s="6" t="str">
        <f t="shared" si="93"/>
        <v/>
      </c>
      <c r="L98" s="56"/>
      <c r="M98" s="6" t="str">
        <f t="shared" si="94"/>
        <v/>
      </c>
      <c r="N98" s="56"/>
      <c r="O98" s="60"/>
      <c r="P98" s="56"/>
      <c r="Q98" s="6" t="str">
        <f t="shared" si="95"/>
        <v/>
      </c>
      <c r="R98" s="56"/>
      <c r="S98" s="6" t="str">
        <f t="shared" si="96"/>
        <v/>
      </c>
      <c r="T98" s="56"/>
      <c r="U98" s="59"/>
      <c r="V98" s="57"/>
      <c r="W98" s="6" t="str">
        <f t="shared" si="97"/>
        <v/>
      </c>
      <c r="X98" s="56"/>
      <c r="Y98" s="6" t="str">
        <f t="shared" si="98"/>
        <v/>
      </c>
      <c r="Z98" s="56"/>
      <c r="AA98" s="60"/>
      <c r="AB98" s="56"/>
      <c r="AC98" s="6" t="str">
        <f t="shared" si="99"/>
        <v/>
      </c>
      <c r="AD98" s="56"/>
      <c r="AE98" s="6" t="str">
        <f t="shared" si="100"/>
        <v/>
      </c>
      <c r="AF98" s="56"/>
      <c r="AG98" s="59"/>
      <c r="AH98" s="57">
        <v>1</v>
      </c>
      <c r="AI98" s="6">
        <f t="shared" si="101"/>
        <v>14</v>
      </c>
      <c r="AJ98" s="56">
        <v>1</v>
      </c>
      <c r="AK98" s="6">
        <f t="shared" si="102"/>
        <v>14</v>
      </c>
      <c r="AL98" s="56">
        <v>2</v>
      </c>
      <c r="AM98" s="60" t="s">
        <v>74</v>
      </c>
      <c r="AN98" s="57"/>
      <c r="AO98" s="6" t="str">
        <f t="shared" si="103"/>
        <v/>
      </c>
      <c r="AP98" s="58"/>
      <c r="AQ98" s="6" t="str">
        <f t="shared" si="104"/>
        <v/>
      </c>
      <c r="AR98" s="58"/>
      <c r="AS98" s="61"/>
      <c r="AT98" s="56"/>
      <c r="AU98" s="6" t="str">
        <f t="shared" si="105"/>
        <v/>
      </c>
      <c r="AV98" s="56"/>
      <c r="AW98" s="6" t="str">
        <f t="shared" si="106"/>
        <v/>
      </c>
      <c r="AX98" s="56"/>
      <c r="AY98" s="56"/>
      <c r="AZ98" s="469"/>
      <c r="BA98" s="470"/>
      <c r="BB98" s="470"/>
      <c r="BC98" s="471"/>
      <c r="BD98" s="463"/>
      <c r="BE98" s="464"/>
      <c r="BF98" s="415" t="s">
        <v>477</v>
      </c>
      <c r="BG98" s="315" t="s">
        <v>226</v>
      </c>
    </row>
    <row r="99" spans="1:60" ht="15.75" customHeight="1" x14ac:dyDescent="0.3">
      <c r="A99" s="449" t="s">
        <v>130</v>
      </c>
      <c r="B99" s="101" t="s">
        <v>19</v>
      </c>
      <c r="C99" s="239" t="s">
        <v>131</v>
      </c>
      <c r="D99" s="226"/>
      <c r="E99" s="6" t="str">
        <f t="shared" si="91"/>
        <v/>
      </c>
      <c r="F99" s="56"/>
      <c r="G99" s="6" t="str">
        <f t="shared" si="92"/>
        <v/>
      </c>
      <c r="H99" s="56"/>
      <c r="I99" s="59"/>
      <c r="J99" s="57"/>
      <c r="K99" s="6" t="str">
        <f t="shared" si="93"/>
        <v/>
      </c>
      <c r="L99" s="56"/>
      <c r="M99" s="6" t="str">
        <f t="shared" si="94"/>
        <v/>
      </c>
      <c r="N99" s="56"/>
      <c r="O99" s="60"/>
      <c r="P99" s="56"/>
      <c r="Q99" s="6" t="str">
        <f t="shared" si="95"/>
        <v/>
      </c>
      <c r="R99" s="56"/>
      <c r="S99" s="6" t="str">
        <f t="shared" si="96"/>
        <v/>
      </c>
      <c r="T99" s="56"/>
      <c r="U99" s="59"/>
      <c r="V99" s="57"/>
      <c r="W99" s="6" t="str">
        <f t="shared" si="97"/>
        <v/>
      </c>
      <c r="X99" s="56"/>
      <c r="Y99" s="6" t="str">
        <f t="shared" si="98"/>
        <v/>
      </c>
      <c r="Z99" s="56"/>
      <c r="AA99" s="60"/>
      <c r="AB99" s="56"/>
      <c r="AC99" s="6" t="str">
        <f t="shared" si="99"/>
        <v/>
      </c>
      <c r="AD99" s="56"/>
      <c r="AE99" s="6" t="str">
        <f t="shared" si="100"/>
        <v/>
      </c>
      <c r="AF99" s="56"/>
      <c r="AG99" s="59"/>
      <c r="AH99" s="57">
        <v>1</v>
      </c>
      <c r="AI99" s="6">
        <f t="shared" si="101"/>
        <v>14</v>
      </c>
      <c r="AJ99" s="56">
        <v>1</v>
      </c>
      <c r="AK99" s="6">
        <f t="shared" si="102"/>
        <v>14</v>
      </c>
      <c r="AL99" s="56">
        <v>2</v>
      </c>
      <c r="AM99" s="60" t="s">
        <v>74</v>
      </c>
      <c r="AN99" s="57"/>
      <c r="AO99" s="6" t="str">
        <f t="shared" si="103"/>
        <v/>
      </c>
      <c r="AP99" s="58"/>
      <c r="AQ99" s="6" t="str">
        <f t="shared" si="104"/>
        <v/>
      </c>
      <c r="AR99" s="58"/>
      <c r="AS99" s="61"/>
      <c r="AT99" s="56"/>
      <c r="AU99" s="6" t="str">
        <f t="shared" si="105"/>
        <v/>
      </c>
      <c r="AV99" s="56"/>
      <c r="AW99" s="6" t="str">
        <f t="shared" si="106"/>
        <v/>
      </c>
      <c r="AX99" s="56"/>
      <c r="AY99" s="56"/>
      <c r="AZ99" s="469"/>
      <c r="BA99" s="470"/>
      <c r="BB99" s="470"/>
      <c r="BC99" s="471"/>
      <c r="BD99" s="463"/>
      <c r="BE99" s="464"/>
      <c r="BF99" s="415" t="s">
        <v>477</v>
      </c>
      <c r="BG99" s="403" t="s">
        <v>502</v>
      </c>
    </row>
    <row r="100" spans="1:60" ht="16.5" x14ac:dyDescent="0.3">
      <c r="A100" s="449" t="s">
        <v>179</v>
      </c>
      <c r="B100" s="101" t="s">
        <v>19</v>
      </c>
      <c r="C100" s="239" t="s">
        <v>97</v>
      </c>
      <c r="D100" s="226"/>
      <c r="E100" s="6" t="str">
        <f t="shared" si="91"/>
        <v/>
      </c>
      <c r="F100" s="56"/>
      <c r="G100" s="6" t="str">
        <f t="shared" si="92"/>
        <v/>
      </c>
      <c r="H100" s="56"/>
      <c r="I100" s="59"/>
      <c r="J100" s="57"/>
      <c r="K100" s="6" t="str">
        <f t="shared" si="93"/>
        <v/>
      </c>
      <c r="L100" s="56"/>
      <c r="M100" s="6" t="str">
        <f t="shared" si="94"/>
        <v/>
      </c>
      <c r="N100" s="56"/>
      <c r="O100" s="60"/>
      <c r="P100" s="56"/>
      <c r="Q100" s="6" t="str">
        <f t="shared" si="95"/>
        <v/>
      </c>
      <c r="R100" s="56"/>
      <c r="S100" s="6" t="str">
        <f t="shared" si="96"/>
        <v/>
      </c>
      <c r="T100" s="56"/>
      <c r="U100" s="59"/>
      <c r="V100" s="57"/>
      <c r="W100" s="6" t="str">
        <f t="shared" si="97"/>
        <v/>
      </c>
      <c r="X100" s="56"/>
      <c r="Y100" s="6" t="str">
        <f t="shared" si="98"/>
        <v/>
      </c>
      <c r="Z100" s="56"/>
      <c r="AA100" s="60"/>
      <c r="AB100" s="56"/>
      <c r="AC100" s="6" t="str">
        <f t="shared" si="99"/>
        <v/>
      </c>
      <c r="AD100" s="56"/>
      <c r="AE100" s="6" t="str">
        <f t="shared" si="100"/>
        <v/>
      </c>
      <c r="AF100" s="56"/>
      <c r="AG100" s="59"/>
      <c r="AH100" s="57">
        <v>1</v>
      </c>
      <c r="AI100" s="6">
        <f t="shared" si="101"/>
        <v>14</v>
      </c>
      <c r="AJ100" s="56">
        <v>1</v>
      </c>
      <c r="AK100" s="6">
        <f t="shared" si="102"/>
        <v>14</v>
      </c>
      <c r="AL100" s="56">
        <v>2</v>
      </c>
      <c r="AM100" s="60" t="s">
        <v>74</v>
      </c>
      <c r="AN100" s="57"/>
      <c r="AO100" s="6" t="str">
        <f t="shared" si="103"/>
        <v/>
      </c>
      <c r="AP100" s="58"/>
      <c r="AQ100" s="6" t="str">
        <f t="shared" si="104"/>
        <v/>
      </c>
      <c r="AR100" s="58"/>
      <c r="AS100" s="61"/>
      <c r="AT100" s="56"/>
      <c r="AU100" s="6" t="str">
        <f t="shared" si="105"/>
        <v/>
      </c>
      <c r="AV100" s="56"/>
      <c r="AW100" s="6" t="str">
        <f t="shared" si="106"/>
        <v/>
      </c>
      <c r="AX100" s="56"/>
      <c r="AY100" s="56"/>
      <c r="AZ100" s="469"/>
      <c r="BA100" s="470"/>
      <c r="BB100" s="470"/>
      <c r="BC100" s="471"/>
      <c r="BD100" s="463"/>
      <c r="BE100" s="464"/>
      <c r="BF100" s="415" t="s">
        <v>477</v>
      </c>
      <c r="BG100" s="315" t="s">
        <v>183</v>
      </c>
      <c r="BH100" s="383"/>
    </row>
    <row r="101" spans="1:60" ht="15.75" customHeight="1" x14ac:dyDescent="0.3">
      <c r="A101" s="449" t="s">
        <v>264</v>
      </c>
      <c r="B101" s="101" t="s">
        <v>19</v>
      </c>
      <c r="C101" s="239" t="s">
        <v>191</v>
      </c>
      <c r="D101" s="226"/>
      <c r="E101" s="6" t="str">
        <f t="shared" si="91"/>
        <v/>
      </c>
      <c r="F101" s="56"/>
      <c r="G101" s="6" t="str">
        <f t="shared" si="92"/>
        <v/>
      </c>
      <c r="H101" s="56"/>
      <c r="I101" s="59"/>
      <c r="J101" s="57"/>
      <c r="K101" s="6" t="str">
        <f t="shared" si="93"/>
        <v/>
      </c>
      <c r="L101" s="56"/>
      <c r="M101" s="6" t="str">
        <f t="shared" si="94"/>
        <v/>
      </c>
      <c r="N101" s="56"/>
      <c r="O101" s="60"/>
      <c r="P101" s="56"/>
      <c r="Q101" s="6" t="str">
        <f t="shared" si="95"/>
        <v/>
      </c>
      <c r="R101" s="56"/>
      <c r="S101" s="6" t="str">
        <f t="shared" si="96"/>
        <v/>
      </c>
      <c r="T101" s="56"/>
      <c r="U101" s="59"/>
      <c r="V101" s="57"/>
      <c r="W101" s="6" t="str">
        <f t="shared" si="97"/>
        <v/>
      </c>
      <c r="X101" s="56"/>
      <c r="Y101" s="6" t="str">
        <f t="shared" si="98"/>
        <v/>
      </c>
      <c r="Z101" s="56"/>
      <c r="AA101" s="60"/>
      <c r="AB101" s="56"/>
      <c r="AC101" s="6" t="str">
        <f t="shared" si="99"/>
        <v/>
      </c>
      <c r="AD101" s="56"/>
      <c r="AE101" s="6" t="str">
        <f t="shared" si="100"/>
        <v/>
      </c>
      <c r="AF101" s="56"/>
      <c r="AG101" s="59"/>
      <c r="AH101" s="57"/>
      <c r="AI101" s="6" t="str">
        <f t="shared" si="101"/>
        <v/>
      </c>
      <c r="AJ101" s="56"/>
      <c r="AK101" s="6" t="str">
        <f t="shared" si="102"/>
        <v/>
      </c>
      <c r="AL101" s="56"/>
      <c r="AM101" s="60"/>
      <c r="AN101" s="57">
        <v>1</v>
      </c>
      <c r="AO101" s="6">
        <f t="shared" si="103"/>
        <v>14</v>
      </c>
      <c r="AP101" s="58">
        <v>1</v>
      </c>
      <c r="AQ101" s="6">
        <f t="shared" si="104"/>
        <v>14</v>
      </c>
      <c r="AR101" s="58">
        <v>2</v>
      </c>
      <c r="AS101" s="61" t="s">
        <v>74</v>
      </c>
      <c r="AT101" s="56"/>
      <c r="AU101" s="6" t="str">
        <f t="shared" si="105"/>
        <v/>
      </c>
      <c r="AV101" s="56"/>
      <c r="AW101" s="6" t="str">
        <f t="shared" si="106"/>
        <v/>
      </c>
      <c r="AX101" s="56"/>
      <c r="AY101" s="56"/>
      <c r="AZ101" s="469"/>
      <c r="BA101" s="470"/>
      <c r="BB101" s="470"/>
      <c r="BC101" s="471"/>
      <c r="BD101" s="463"/>
      <c r="BE101" s="464"/>
      <c r="BF101" s="415" t="s">
        <v>475</v>
      </c>
      <c r="BG101" s="315" t="s">
        <v>212</v>
      </c>
    </row>
    <row r="102" spans="1:60" ht="15.75" customHeight="1" x14ac:dyDescent="0.3">
      <c r="A102" s="449" t="s">
        <v>265</v>
      </c>
      <c r="B102" s="101" t="s">
        <v>19</v>
      </c>
      <c r="C102" s="306" t="s">
        <v>197</v>
      </c>
      <c r="D102" s="226"/>
      <c r="E102" s="6" t="str">
        <f t="shared" si="91"/>
        <v/>
      </c>
      <c r="F102" s="56"/>
      <c r="G102" s="6" t="str">
        <f t="shared" si="92"/>
        <v/>
      </c>
      <c r="H102" s="56"/>
      <c r="I102" s="59"/>
      <c r="J102" s="57"/>
      <c r="K102" s="6" t="str">
        <f t="shared" si="93"/>
        <v/>
      </c>
      <c r="L102" s="56"/>
      <c r="M102" s="6" t="str">
        <f t="shared" si="94"/>
        <v/>
      </c>
      <c r="N102" s="56"/>
      <c r="O102" s="60"/>
      <c r="P102" s="56"/>
      <c r="Q102" s="6" t="str">
        <f t="shared" si="95"/>
        <v/>
      </c>
      <c r="R102" s="56"/>
      <c r="S102" s="6" t="str">
        <f t="shared" si="96"/>
        <v/>
      </c>
      <c r="T102" s="56"/>
      <c r="U102" s="59"/>
      <c r="V102" s="57"/>
      <c r="W102" s="6" t="str">
        <f t="shared" si="97"/>
        <v/>
      </c>
      <c r="X102" s="56"/>
      <c r="Y102" s="6" t="str">
        <f t="shared" si="98"/>
        <v/>
      </c>
      <c r="Z102" s="56"/>
      <c r="AA102" s="60"/>
      <c r="AB102" s="56"/>
      <c r="AC102" s="6" t="str">
        <f t="shared" si="99"/>
        <v/>
      </c>
      <c r="AD102" s="56"/>
      <c r="AE102" s="6" t="str">
        <f t="shared" si="100"/>
        <v/>
      </c>
      <c r="AF102" s="56"/>
      <c r="AG102" s="59"/>
      <c r="AH102" s="57"/>
      <c r="AI102" s="6" t="str">
        <f t="shared" si="101"/>
        <v/>
      </c>
      <c r="AJ102" s="56"/>
      <c r="AK102" s="6" t="str">
        <f t="shared" si="102"/>
        <v/>
      </c>
      <c r="AL102" s="56"/>
      <c r="AM102" s="60"/>
      <c r="AN102" s="268">
        <v>1</v>
      </c>
      <c r="AO102" s="6">
        <f t="shared" si="103"/>
        <v>14</v>
      </c>
      <c r="AP102" s="269">
        <v>1</v>
      </c>
      <c r="AQ102" s="6">
        <f t="shared" si="104"/>
        <v>14</v>
      </c>
      <c r="AR102" s="58">
        <v>2</v>
      </c>
      <c r="AS102" s="61" t="s">
        <v>74</v>
      </c>
      <c r="AT102" s="56"/>
      <c r="AU102" s="6" t="str">
        <f t="shared" si="105"/>
        <v/>
      </c>
      <c r="AV102" s="56"/>
      <c r="AW102" s="6" t="str">
        <f t="shared" si="106"/>
        <v/>
      </c>
      <c r="AX102" s="56"/>
      <c r="AY102" s="56"/>
      <c r="AZ102" s="469"/>
      <c r="BA102" s="470"/>
      <c r="BB102" s="470"/>
      <c r="BC102" s="471"/>
      <c r="BD102" s="463"/>
      <c r="BE102" s="464"/>
      <c r="BF102" s="415" t="s">
        <v>475</v>
      </c>
      <c r="BG102" s="315" t="s">
        <v>212</v>
      </c>
    </row>
    <row r="103" spans="1:60" ht="15.75" customHeight="1" x14ac:dyDescent="0.3">
      <c r="A103" s="449" t="s">
        <v>157</v>
      </c>
      <c r="B103" s="62" t="s">
        <v>19</v>
      </c>
      <c r="C103" s="306" t="s">
        <v>158</v>
      </c>
      <c r="D103" s="226"/>
      <c r="E103" s="6" t="str">
        <f t="shared" si="91"/>
        <v/>
      </c>
      <c r="F103" s="56"/>
      <c r="G103" s="6" t="str">
        <f t="shared" si="92"/>
        <v/>
      </c>
      <c r="H103" s="56"/>
      <c r="I103" s="59"/>
      <c r="J103" s="57"/>
      <c r="K103" s="6" t="str">
        <f t="shared" si="93"/>
        <v/>
      </c>
      <c r="L103" s="56"/>
      <c r="M103" s="6" t="str">
        <f t="shared" si="94"/>
        <v/>
      </c>
      <c r="N103" s="56"/>
      <c r="O103" s="60"/>
      <c r="P103" s="56"/>
      <c r="Q103" s="6" t="str">
        <f t="shared" si="95"/>
        <v/>
      </c>
      <c r="R103" s="56"/>
      <c r="S103" s="6" t="str">
        <f t="shared" si="96"/>
        <v/>
      </c>
      <c r="T103" s="56"/>
      <c r="U103" s="59"/>
      <c r="V103" s="57"/>
      <c r="W103" s="6" t="str">
        <f t="shared" si="97"/>
        <v/>
      </c>
      <c r="X103" s="56"/>
      <c r="Y103" s="6" t="str">
        <f t="shared" si="98"/>
        <v/>
      </c>
      <c r="Z103" s="56"/>
      <c r="AA103" s="60"/>
      <c r="AB103" s="56"/>
      <c r="AC103" s="6" t="str">
        <f t="shared" si="99"/>
        <v/>
      </c>
      <c r="AD103" s="56"/>
      <c r="AE103" s="6" t="str">
        <f t="shared" si="100"/>
        <v/>
      </c>
      <c r="AF103" s="56"/>
      <c r="AG103" s="59"/>
      <c r="AH103" s="57"/>
      <c r="AI103" s="6" t="str">
        <f t="shared" si="101"/>
        <v/>
      </c>
      <c r="AJ103" s="56"/>
      <c r="AK103" s="6" t="str">
        <f t="shared" si="102"/>
        <v/>
      </c>
      <c r="AL103" s="56"/>
      <c r="AM103" s="60"/>
      <c r="AN103" s="57"/>
      <c r="AO103" s="6" t="str">
        <f t="shared" si="103"/>
        <v/>
      </c>
      <c r="AP103" s="58">
        <v>2</v>
      </c>
      <c r="AQ103" s="6">
        <f t="shared" si="104"/>
        <v>28</v>
      </c>
      <c r="AR103" s="58">
        <v>2</v>
      </c>
      <c r="AS103" s="61" t="s">
        <v>71</v>
      </c>
      <c r="AT103" s="56"/>
      <c r="AU103" s="6" t="str">
        <f t="shared" si="105"/>
        <v/>
      </c>
      <c r="AV103" s="56"/>
      <c r="AW103" s="6" t="str">
        <f t="shared" si="106"/>
        <v/>
      </c>
      <c r="AX103" s="56"/>
      <c r="AY103" s="56"/>
      <c r="AZ103" s="469"/>
      <c r="BA103" s="470"/>
      <c r="BB103" s="470"/>
      <c r="BC103" s="471"/>
      <c r="BD103" s="463"/>
      <c r="BE103" s="464"/>
      <c r="BF103" s="415" t="s">
        <v>477</v>
      </c>
      <c r="BG103" s="315" t="s">
        <v>289</v>
      </c>
    </row>
    <row r="104" spans="1:60" ht="15.75" customHeight="1" x14ac:dyDescent="0.3">
      <c r="A104" s="449" t="s">
        <v>193</v>
      </c>
      <c r="B104" s="101" t="s">
        <v>19</v>
      </c>
      <c r="C104" s="306" t="s">
        <v>115</v>
      </c>
      <c r="D104" s="226"/>
      <c r="E104" s="6" t="str">
        <f t="shared" si="91"/>
        <v/>
      </c>
      <c r="F104" s="56"/>
      <c r="G104" s="6" t="str">
        <f t="shared" si="92"/>
        <v/>
      </c>
      <c r="H104" s="56"/>
      <c r="I104" s="59"/>
      <c r="J104" s="57"/>
      <c r="K104" s="6" t="str">
        <f t="shared" si="93"/>
        <v/>
      </c>
      <c r="L104" s="56"/>
      <c r="M104" s="6" t="str">
        <f t="shared" si="94"/>
        <v/>
      </c>
      <c r="N104" s="56"/>
      <c r="O104" s="60"/>
      <c r="P104" s="56"/>
      <c r="Q104" s="6" t="str">
        <f t="shared" si="95"/>
        <v/>
      </c>
      <c r="R104" s="56"/>
      <c r="S104" s="6" t="str">
        <f t="shared" si="96"/>
        <v/>
      </c>
      <c r="T104" s="56"/>
      <c r="U104" s="59"/>
      <c r="V104" s="57"/>
      <c r="W104" s="6" t="str">
        <f t="shared" si="97"/>
        <v/>
      </c>
      <c r="X104" s="56"/>
      <c r="Y104" s="6" t="str">
        <f t="shared" si="98"/>
        <v/>
      </c>
      <c r="Z104" s="56"/>
      <c r="AA104" s="60"/>
      <c r="AB104" s="56"/>
      <c r="AC104" s="6" t="str">
        <f t="shared" si="99"/>
        <v/>
      </c>
      <c r="AD104" s="56"/>
      <c r="AE104" s="6" t="str">
        <f t="shared" si="100"/>
        <v/>
      </c>
      <c r="AF104" s="56"/>
      <c r="AG104" s="59"/>
      <c r="AH104" s="57"/>
      <c r="AI104" s="6" t="str">
        <f t="shared" si="101"/>
        <v/>
      </c>
      <c r="AJ104" s="56"/>
      <c r="AK104" s="6" t="str">
        <f t="shared" si="102"/>
        <v/>
      </c>
      <c r="AL104" s="56"/>
      <c r="AM104" s="60"/>
      <c r="AN104" s="57">
        <v>1</v>
      </c>
      <c r="AO104" s="6">
        <f t="shared" si="103"/>
        <v>14</v>
      </c>
      <c r="AP104" s="58">
        <v>1</v>
      </c>
      <c r="AQ104" s="6">
        <f t="shared" si="104"/>
        <v>14</v>
      </c>
      <c r="AR104" s="58">
        <v>2</v>
      </c>
      <c r="AS104" s="61" t="s">
        <v>74</v>
      </c>
      <c r="AT104" s="56"/>
      <c r="AU104" s="6" t="str">
        <f t="shared" si="105"/>
        <v/>
      </c>
      <c r="AV104" s="56"/>
      <c r="AW104" s="6" t="str">
        <f t="shared" si="106"/>
        <v/>
      </c>
      <c r="AX104" s="56"/>
      <c r="AY104" s="56"/>
      <c r="AZ104" s="469"/>
      <c r="BA104" s="470"/>
      <c r="BB104" s="470"/>
      <c r="BC104" s="471"/>
      <c r="BD104" s="463"/>
      <c r="BE104" s="464"/>
      <c r="BF104" s="415" t="s">
        <v>477</v>
      </c>
      <c r="BG104" s="318" t="s">
        <v>214</v>
      </c>
    </row>
    <row r="105" spans="1:60" ht="16.5" x14ac:dyDescent="0.3">
      <c r="A105" s="449" t="s">
        <v>192</v>
      </c>
      <c r="B105" s="101" t="s">
        <v>19</v>
      </c>
      <c r="C105" s="306" t="s">
        <v>325</v>
      </c>
      <c r="D105" s="226"/>
      <c r="E105" s="6" t="str">
        <f t="shared" si="91"/>
        <v/>
      </c>
      <c r="F105" s="56"/>
      <c r="G105" s="6" t="str">
        <f t="shared" si="92"/>
        <v/>
      </c>
      <c r="H105" s="56"/>
      <c r="I105" s="59"/>
      <c r="J105" s="57"/>
      <c r="K105" s="6" t="str">
        <f t="shared" si="93"/>
        <v/>
      </c>
      <c r="L105" s="56"/>
      <c r="M105" s="6" t="str">
        <f t="shared" si="94"/>
        <v/>
      </c>
      <c r="N105" s="56"/>
      <c r="O105" s="60"/>
      <c r="P105" s="56"/>
      <c r="Q105" s="6" t="str">
        <f t="shared" si="95"/>
        <v/>
      </c>
      <c r="R105" s="56"/>
      <c r="S105" s="6" t="str">
        <f t="shared" si="96"/>
        <v/>
      </c>
      <c r="T105" s="56"/>
      <c r="U105" s="59"/>
      <c r="V105" s="57"/>
      <c r="W105" s="6" t="str">
        <f t="shared" si="97"/>
        <v/>
      </c>
      <c r="X105" s="56"/>
      <c r="Y105" s="6" t="str">
        <f t="shared" si="98"/>
        <v/>
      </c>
      <c r="Z105" s="56"/>
      <c r="AA105" s="60"/>
      <c r="AB105" s="56"/>
      <c r="AC105" s="6" t="str">
        <f t="shared" si="99"/>
        <v/>
      </c>
      <c r="AD105" s="56"/>
      <c r="AE105" s="6" t="str">
        <f t="shared" si="100"/>
        <v/>
      </c>
      <c r="AF105" s="56"/>
      <c r="AG105" s="59"/>
      <c r="AH105" s="57"/>
      <c r="AI105" s="6" t="str">
        <f t="shared" si="101"/>
        <v/>
      </c>
      <c r="AJ105" s="56"/>
      <c r="AK105" s="6" t="str">
        <f t="shared" si="102"/>
        <v/>
      </c>
      <c r="AL105" s="56"/>
      <c r="AM105" s="60"/>
      <c r="AN105" s="57">
        <v>1</v>
      </c>
      <c r="AO105" s="6">
        <f t="shared" si="103"/>
        <v>14</v>
      </c>
      <c r="AP105" s="58">
        <v>1</v>
      </c>
      <c r="AQ105" s="6">
        <f t="shared" si="104"/>
        <v>14</v>
      </c>
      <c r="AR105" s="58">
        <v>2</v>
      </c>
      <c r="AS105" s="61" t="s">
        <v>71</v>
      </c>
      <c r="AT105" s="56"/>
      <c r="AU105" s="6" t="str">
        <f t="shared" si="105"/>
        <v/>
      </c>
      <c r="AV105" s="56"/>
      <c r="AW105" s="6" t="str">
        <f t="shared" si="106"/>
        <v/>
      </c>
      <c r="AX105" s="56"/>
      <c r="AY105" s="56"/>
      <c r="AZ105" s="469"/>
      <c r="BA105" s="470"/>
      <c r="BB105" s="470"/>
      <c r="BC105" s="471"/>
      <c r="BD105" s="463"/>
      <c r="BE105" s="464"/>
      <c r="BF105" s="415" t="s">
        <v>477</v>
      </c>
      <c r="BG105" s="315" t="s">
        <v>476</v>
      </c>
      <c r="BH105" s="383"/>
    </row>
    <row r="106" spans="1:60" ht="16.5" x14ac:dyDescent="0.3">
      <c r="A106" s="447" t="s">
        <v>219</v>
      </c>
      <c r="B106" s="101" t="s">
        <v>19</v>
      </c>
      <c r="C106" s="306" t="s">
        <v>188</v>
      </c>
      <c r="D106" s="226"/>
      <c r="E106" s="6" t="str">
        <f t="shared" si="91"/>
        <v/>
      </c>
      <c r="F106" s="56"/>
      <c r="G106" s="6" t="str">
        <f t="shared" si="92"/>
        <v/>
      </c>
      <c r="H106" s="56"/>
      <c r="I106" s="59"/>
      <c r="J106" s="57"/>
      <c r="K106" s="6"/>
      <c r="L106" s="56"/>
      <c r="M106" s="6" t="str">
        <f t="shared" si="94"/>
        <v/>
      </c>
      <c r="N106" s="56"/>
      <c r="O106" s="60"/>
      <c r="P106" s="56"/>
      <c r="Q106" s="6" t="str">
        <f t="shared" si="95"/>
        <v/>
      </c>
      <c r="R106" s="56"/>
      <c r="S106" s="6"/>
      <c r="T106" s="56"/>
      <c r="U106" s="59"/>
      <c r="V106" s="57"/>
      <c r="W106" s="6"/>
      <c r="X106" s="56"/>
      <c r="Y106" s="6"/>
      <c r="Z106" s="56"/>
      <c r="AA106" s="60"/>
      <c r="AB106" s="56"/>
      <c r="AC106" s="6" t="str">
        <f t="shared" si="99"/>
        <v/>
      </c>
      <c r="AD106" s="56"/>
      <c r="AE106" s="6" t="str">
        <f t="shared" si="100"/>
        <v/>
      </c>
      <c r="AF106" s="56"/>
      <c r="AG106" s="59"/>
      <c r="AH106" s="57"/>
      <c r="AI106" s="6" t="str">
        <f t="shared" si="101"/>
        <v/>
      </c>
      <c r="AJ106" s="56"/>
      <c r="AK106" s="6" t="str">
        <f t="shared" si="102"/>
        <v/>
      </c>
      <c r="AL106" s="56"/>
      <c r="AM106" s="60"/>
      <c r="AN106" s="57">
        <v>1</v>
      </c>
      <c r="AO106" s="6">
        <f t="shared" si="103"/>
        <v>14</v>
      </c>
      <c r="AP106" s="58">
        <v>1</v>
      </c>
      <c r="AQ106" s="6">
        <f t="shared" si="104"/>
        <v>14</v>
      </c>
      <c r="AR106" s="58">
        <v>2</v>
      </c>
      <c r="AS106" s="6" t="s">
        <v>74</v>
      </c>
      <c r="AT106" s="56"/>
      <c r="AU106" s="6" t="str">
        <f t="shared" si="105"/>
        <v/>
      </c>
      <c r="AV106" s="56"/>
      <c r="AW106" s="6" t="str">
        <f t="shared" si="106"/>
        <v/>
      </c>
      <c r="AX106" s="56"/>
      <c r="AY106" s="56"/>
      <c r="AZ106" s="287"/>
      <c r="BA106" s="288"/>
      <c r="BB106" s="288"/>
      <c r="BC106" s="289"/>
      <c r="BD106" s="285"/>
      <c r="BE106" s="286"/>
      <c r="BF106" s="242" t="s">
        <v>564</v>
      </c>
      <c r="BG106" s="315" t="s">
        <v>333</v>
      </c>
    </row>
    <row r="107" spans="1:60" ht="16.5" x14ac:dyDescent="0.3">
      <c r="A107" s="448" t="s">
        <v>230</v>
      </c>
      <c r="B107" s="307" t="s">
        <v>19</v>
      </c>
      <c r="C107" s="306" t="s">
        <v>210</v>
      </c>
      <c r="D107" s="226"/>
      <c r="E107" s="6" t="str">
        <f t="shared" si="91"/>
        <v/>
      </c>
      <c r="F107" s="56"/>
      <c r="G107" s="6" t="str">
        <f t="shared" si="92"/>
        <v/>
      </c>
      <c r="H107" s="56"/>
      <c r="I107" s="59"/>
      <c r="J107" s="57"/>
      <c r="K107" s="6"/>
      <c r="L107" s="56"/>
      <c r="M107" s="6" t="str">
        <f t="shared" si="94"/>
        <v/>
      </c>
      <c r="N107" s="56"/>
      <c r="O107" s="60"/>
      <c r="P107" s="56"/>
      <c r="Q107" s="6" t="str">
        <f t="shared" si="95"/>
        <v/>
      </c>
      <c r="R107" s="56"/>
      <c r="S107" s="6"/>
      <c r="T107" s="56"/>
      <c r="U107" s="59"/>
      <c r="V107" s="57"/>
      <c r="W107" s="6"/>
      <c r="X107" s="56"/>
      <c r="Y107" s="6"/>
      <c r="Z107" s="56"/>
      <c r="AA107" s="60"/>
      <c r="AB107" s="56"/>
      <c r="AC107" s="6" t="str">
        <f t="shared" si="99"/>
        <v/>
      </c>
      <c r="AD107" s="56"/>
      <c r="AE107" s="6" t="str">
        <f t="shared" si="100"/>
        <v/>
      </c>
      <c r="AF107" s="56"/>
      <c r="AG107" s="59"/>
      <c r="AH107" s="57"/>
      <c r="AI107" s="6" t="str">
        <f t="shared" si="101"/>
        <v/>
      </c>
      <c r="AJ107" s="56"/>
      <c r="AK107" s="6" t="str">
        <f t="shared" si="102"/>
        <v/>
      </c>
      <c r="AL107" s="56"/>
      <c r="AM107" s="60"/>
      <c r="AN107" s="57">
        <v>1</v>
      </c>
      <c r="AO107" s="6">
        <f t="shared" si="103"/>
        <v>14</v>
      </c>
      <c r="AP107" s="58">
        <v>1</v>
      </c>
      <c r="AQ107" s="6">
        <f t="shared" si="104"/>
        <v>14</v>
      </c>
      <c r="AR107" s="58">
        <v>2</v>
      </c>
      <c r="AS107" s="61" t="s">
        <v>74</v>
      </c>
      <c r="AT107" s="56"/>
      <c r="AU107" s="6" t="str">
        <f t="shared" si="105"/>
        <v/>
      </c>
      <c r="AV107" s="56"/>
      <c r="AW107" s="6" t="str">
        <f t="shared" si="106"/>
        <v/>
      </c>
      <c r="AX107" s="56"/>
      <c r="AY107" s="56"/>
      <c r="AZ107" s="287"/>
      <c r="BA107" s="288"/>
      <c r="BB107" s="288"/>
      <c r="BC107" s="289"/>
      <c r="BD107" s="285"/>
      <c r="BE107" s="286"/>
      <c r="BF107" s="415" t="s">
        <v>564</v>
      </c>
      <c r="BG107" s="315" t="s">
        <v>212</v>
      </c>
    </row>
    <row r="108" spans="1:60" ht="16.5" x14ac:dyDescent="0.3">
      <c r="A108" s="449" t="s">
        <v>147</v>
      </c>
      <c r="B108" s="261" t="s">
        <v>19</v>
      </c>
      <c r="C108" s="306" t="s">
        <v>148</v>
      </c>
      <c r="D108" s="226"/>
      <c r="E108" s="6" t="str">
        <f t="shared" si="91"/>
        <v/>
      </c>
      <c r="F108" s="56"/>
      <c r="G108" s="6" t="str">
        <f t="shared" si="92"/>
        <v/>
      </c>
      <c r="H108" s="56"/>
      <c r="I108" s="59"/>
      <c r="J108" s="57"/>
      <c r="K108" s="6"/>
      <c r="L108" s="56"/>
      <c r="M108" s="6" t="str">
        <f t="shared" si="94"/>
        <v/>
      </c>
      <c r="N108" s="56"/>
      <c r="O108" s="60"/>
      <c r="P108" s="56"/>
      <c r="Q108" s="6" t="str">
        <f t="shared" si="95"/>
        <v/>
      </c>
      <c r="R108" s="56"/>
      <c r="S108" s="6"/>
      <c r="T108" s="56"/>
      <c r="U108" s="59"/>
      <c r="V108" s="57"/>
      <c r="W108" s="6"/>
      <c r="X108" s="56"/>
      <c r="Y108" s="6"/>
      <c r="Z108" s="56"/>
      <c r="AA108" s="60"/>
      <c r="AB108" s="56"/>
      <c r="AC108" s="6" t="str">
        <f t="shared" si="99"/>
        <v/>
      </c>
      <c r="AD108" s="56"/>
      <c r="AE108" s="6" t="str">
        <f t="shared" si="100"/>
        <v/>
      </c>
      <c r="AF108" s="56"/>
      <c r="AG108" s="59"/>
      <c r="AH108" s="57"/>
      <c r="AI108" s="6" t="str">
        <f t="shared" si="101"/>
        <v/>
      </c>
      <c r="AJ108" s="56"/>
      <c r="AK108" s="6" t="str">
        <f t="shared" si="102"/>
        <v/>
      </c>
      <c r="AL108" s="56"/>
      <c r="AM108" s="60"/>
      <c r="AN108" s="57">
        <v>1</v>
      </c>
      <c r="AO108" s="6">
        <f t="shared" si="103"/>
        <v>14</v>
      </c>
      <c r="AP108" s="58">
        <v>1</v>
      </c>
      <c r="AQ108" s="6">
        <f t="shared" si="104"/>
        <v>14</v>
      </c>
      <c r="AR108" s="58">
        <v>2</v>
      </c>
      <c r="AS108" s="61" t="s">
        <v>74</v>
      </c>
      <c r="AT108" s="56"/>
      <c r="AU108" s="6" t="str">
        <f t="shared" si="105"/>
        <v/>
      </c>
      <c r="AV108" s="56"/>
      <c r="AW108" s="6" t="str">
        <f t="shared" si="106"/>
        <v/>
      </c>
      <c r="AX108" s="56"/>
      <c r="AY108" s="56"/>
      <c r="AZ108" s="287"/>
      <c r="BA108" s="288"/>
      <c r="BB108" s="288"/>
      <c r="BC108" s="289"/>
      <c r="BD108" s="285"/>
      <c r="BE108" s="286"/>
      <c r="BF108" s="415" t="s">
        <v>477</v>
      </c>
      <c r="BG108" s="315" t="s">
        <v>132</v>
      </c>
    </row>
    <row r="109" spans="1:60" ht="16.5" x14ac:dyDescent="0.3">
      <c r="A109" s="449" t="s">
        <v>156</v>
      </c>
      <c r="B109" s="260" t="s">
        <v>19</v>
      </c>
      <c r="C109" s="239" t="s">
        <v>200</v>
      </c>
      <c r="D109" s="226"/>
      <c r="E109" s="6" t="str">
        <f t="shared" si="91"/>
        <v/>
      </c>
      <c r="F109" s="56"/>
      <c r="G109" s="6" t="str">
        <f t="shared" si="92"/>
        <v/>
      </c>
      <c r="H109" s="56"/>
      <c r="I109" s="59"/>
      <c r="J109" s="57"/>
      <c r="K109" s="6"/>
      <c r="L109" s="56"/>
      <c r="M109" s="6" t="str">
        <f t="shared" si="94"/>
        <v/>
      </c>
      <c r="N109" s="56"/>
      <c r="O109" s="60"/>
      <c r="P109" s="56"/>
      <c r="Q109" s="6" t="str">
        <f t="shared" si="95"/>
        <v/>
      </c>
      <c r="R109" s="56"/>
      <c r="S109" s="6"/>
      <c r="T109" s="56"/>
      <c r="U109" s="59"/>
      <c r="V109" s="57"/>
      <c r="W109" s="6"/>
      <c r="X109" s="56"/>
      <c r="Y109" s="6"/>
      <c r="Z109" s="56"/>
      <c r="AA109" s="60"/>
      <c r="AB109" s="56"/>
      <c r="AC109" s="6" t="str">
        <f t="shared" si="99"/>
        <v/>
      </c>
      <c r="AD109" s="56"/>
      <c r="AE109" s="6" t="str">
        <f t="shared" si="100"/>
        <v/>
      </c>
      <c r="AF109" s="56"/>
      <c r="AG109" s="59"/>
      <c r="AH109" s="57"/>
      <c r="AI109" s="6" t="str">
        <f t="shared" si="101"/>
        <v/>
      </c>
      <c r="AJ109" s="56"/>
      <c r="AK109" s="6" t="str">
        <f t="shared" si="102"/>
        <v/>
      </c>
      <c r="AL109" s="56"/>
      <c r="AM109" s="60"/>
      <c r="AN109" s="57">
        <v>1</v>
      </c>
      <c r="AO109" s="6">
        <f t="shared" si="103"/>
        <v>14</v>
      </c>
      <c r="AP109" s="58">
        <v>1</v>
      </c>
      <c r="AQ109" s="6">
        <f t="shared" si="104"/>
        <v>14</v>
      </c>
      <c r="AR109" s="58">
        <v>2</v>
      </c>
      <c r="AS109" s="61" t="s">
        <v>74</v>
      </c>
      <c r="AT109" s="56"/>
      <c r="AU109" s="6" t="str">
        <f t="shared" si="105"/>
        <v/>
      </c>
      <c r="AV109" s="56"/>
      <c r="AW109" s="6" t="str">
        <f t="shared" si="106"/>
        <v/>
      </c>
      <c r="AX109" s="56"/>
      <c r="AY109" s="56"/>
      <c r="AZ109" s="287"/>
      <c r="BA109" s="288"/>
      <c r="BB109" s="288"/>
      <c r="BC109" s="289"/>
      <c r="BD109" s="285"/>
      <c r="BE109" s="286"/>
      <c r="BF109" s="415" t="s">
        <v>477</v>
      </c>
      <c r="BG109" s="403" t="s">
        <v>503</v>
      </c>
    </row>
    <row r="110" spans="1:60" x14ac:dyDescent="0.3">
      <c r="A110" s="449" t="s">
        <v>178</v>
      </c>
      <c r="B110" s="259" t="s">
        <v>19</v>
      </c>
      <c r="C110" s="239" t="s">
        <v>96</v>
      </c>
      <c r="D110" s="226"/>
      <c r="E110" s="6" t="str">
        <f t="shared" si="91"/>
        <v/>
      </c>
      <c r="F110" s="56"/>
      <c r="G110" s="6" t="str">
        <f t="shared" si="92"/>
        <v/>
      </c>
      <c r="H110" s="56"/>
      <c r="I110" s="59"/>
      <c r="J110" s="57"/>
      <c r="K110" s="6"/>
      <c r="L110" s="56"/>
      <c r="M110" s="6" t="str">
        <f t="shared" si="94"/>
        <v/>
      </c>
      <c r="N110" s="56"/>
      <c r="O110" s="60"/>
      <c r="P110" s="56"/>
      <c r="Q110" s="6" t="str">
        <f t="shared" si="95"/>
        <v/>
      </c>
      <c r="R110" s="56"/>
      <c r="S110" s="6"/>
      <c r="T110" s="56"/>
      <c r="U110" s="59"/>
      <c r="V110" s="57"/>
      <c r="W110" s="6"/>
      <c r="X110" s="56"/>
      <c r="Y110" s="6"/>
      <c r="Z110" s="56"/>
      <c r="AA110" s="60"/>
      <c r="AB110" s="56"/>
      <c r="AC110" s="6" t="str">
        <f t="shared" si="99"/>
        <v/>
      </c>
      <c r="AD110" s="56"/>
      <c r="AE110" s="6" t="str">
        <f t="shared" si="100"/>
        <v/>
      </c>
      <c r="AF110" s="56"/>
      <c r="AG110" s="59"/>
      <c r="AH110" s="57"/>
      <c r="AI110" s="6" t="str">
        <f t="shared" si="101"/>
        <v/>
      </c>
      <c r="AJ110" s="56"/>
      <c r="AK110" s="6" t="str">
        <f t="shared" si="102"/>
        <v/>
      </c>
      <c r="AL110" s="56"/>
      <c r="AM110" s="60"/>
      <c r="AN110" s="57">
        <v>1</v>
      </c>
      <c r="AO110" s="6">
        <f t="shared" si="103"/>
        <v>14</v>
      </c>
      <c r="AP110" s="58">
        <v>1</v>
      </c>
      <c r="AQ110" s="6">
        <f t="shared" si="104"/>
        <v>14</v>
      </c>
      <c r="AR110" s="58">
        <v>2</v>
      </c>
      <c r="AS110" s="61" t="s">
        <v>74</v>
      </c>
      <c r="AT110" s="56"/>
      <c r="AU110" s="6" t="str">
        <f t="shared" si="105"/>
        <v/>
      </c>
      <c r="AV110" s="56"/>
      <c r="AW110" s="6" t="str">
        <f t="shared" si="106"/>
        <v/>
      </c>
      <c r="AX110" s="56"/>
      <c r="AY110" s="56"/>
      <c r="AZ110" s="287"/>
      <c r="BA110" s="288"/>
      <c r="BB110" s="288"/>
      <c r="BC110" s="289"/>
      <c r="BD110" s="285"/>
      <c r="BE110" s="286"/>
      <c r="BF110" s="415" t="s">
        <v>477</v>
      </c>
      <c r="BG110" s="315" t="s">
        <v>183</v>
      </c>
    </row>
    <row r="111" spans="1:60" ht="16.5" x14ac:dyDescent="0.3">
      <c r="A111" s="449" t="s">
        <v>181</v>
      </c>
      <c r="B111" s="308" t="s">
        <v>19</v>
      </c>
      <c r="C111" s="306" t="s">
        <v>99</v>
      </c>
      <c r="D111" s="226"/>
      <c r="E111" s="6" t="str">
        <f t="shared" si="91"/>
        <v/>
      </c>
      <c r="F111" s="56"/>
      <c r="G111" s="6" t="str">
        <f t="shared" si="92"/>
        <v/>
      </c>
      <c r="H111" s="56"/>
      <c r="I111" s="59"/>
      <c r="J111" s="57"/>
      <c r="K111" s="6"/>
      <c r="L111" s="56"/>
      <c r="M111" s="6" t="str">
        <f t="shared" si="94"/>
        <v/>
      </c>
      <c r="N111" s="56"/>
      <c r="O111" s="60"/>
      <c r="P111" s="56"/>
      <c r="Q111" s="6" t="str">
        <f t="shared" si="95"/>
        <v/>
      </c>
      <c r="R111" s="56"/>
      <c r="S111" s="6"/>
      <c r="T111" s="56"/>
      <c r="U111" s="59"/>
      <c r="V111" s="57"/>
      <c r="W111" s="6"/>
      <c r="X111" s="56"/>
      <c r="Y111" s="6"/>
      <c r="Z111" s="56"/>
      <c r="AA111" s="60"/>
      <c r="AB111" s="56"/>
      <c r="AC111" s="6" t="str">
        <f t="shared" si="99"/>
        <v/>
      </c>
      <c r="AD111" s="56"/>
      <c r="AE111" s="6" t="str">
        <f t="shared" si="100"/>
        <v/>
      </c>
      <c r="AF111" s="56"/>
      <c r="AG111" s="59"/>
      <c r="AH111" s="57"/>
      <c r="AI111" s="6" t="str">
        <f t="shared" si="101"/>
        <v/>
      </c>
      <c r="AJ111" s="56"/>
      <c r="AK111" s="6" t="str">
        <f t="shared" si="102"/>
        <v/>
      </c>
      <c r="AL111" s="56"/>
      <c r="AM111" s="60"/>
      <c r="AN111" s="268"/>
      <c r="AO111" s="6" t="str">
        <f t="shared" si="103"/>
        <v/>
      </c>
      <c r="AP111" s="269">
        <v>2</v>
      </c>
      <c r="AQ111" s="6">
        <f t="shared" si="104"/>
        <v>28</v>
      </c>
      <c r="AR111" s="58">
        <v>2</v>
      </c>
      <c r="AS111" s="61" t="s">
        <v>74</v>
      </c>
      <c r="AT111" s="56"/>
      <c r="AU111" s="6" t="str">
        <f t="shared" si="105"/>
        <v/>
      </c>
      <c r="AV111" s="56"/>
      <c r="AW111" s="6" t="str">
        <f t="shared" si="106"/>
        <v/>
      </c>
      <c r="AX111" s="56"/>
      <c r="AY111" s="56"/>
      <c r="AZ111" s="287"/>
      <c r="BA111" s="288"/>
      <c r="BB111" s="288"/>
      <c r="BC111" s="289"/>
      <c r="BD111" s="285"/>
      <c r="BE111" s="286"/>
      <c r="BF111" s="415" t="s">
        <v>477</v>
      </c>
      <c r="BG111" s="315" t="s">
        <v>183</v>
      </c>
    </row>
    <row r="112" spans="1:60" ht="15.75" customHeight="1" x14ac:dyDescent="0.3">
      <c r="A112" s="449" t="s">
        <v>266</v>
      </c>
      <c r="B112" s="62" t="s">
        <v>19</v>
      </c>
      <c r="C112" s="306" t="s">
        <v>206</v>
      </c>
      <c r="D112" s="226"/>
      <c r="E112" s="6" t="str">
        <f t="shared" si="91"/>
        <v/>
      </c>
      <c r="F112" s="56"/>
      <c r="G112" s="6" t="str">
        <f t="shared" si="92"/>
        <v/>
      </c>
      <c r="H112" s="56"/>
      <c r="I112" s="59"/>
      <c r="J112" s="57"/>
      <c r="K112" s="6" t="str">
        <f t="shared" si="93"/>
        <v/>
      </c>
      <c r="L112" s="56"/>
      <c r="M112" s="6" t="str">
        <f t="shared" si="94"/>
        <v/>
      </c>
      <c r="N112" s="56"/>
      <c r="O112" s="60"/>
      <c r="P112" s="56"/>
      <c r="Q112" s="6" t="str">
        <f t="shared" si="95"/>
        <v/>
      </c>
      <c r="R112" s="56"/>
      <c r="S112" s="6" t="str">
        <f t="shared" si="96"/>
        <v/>
      </c>
      <c r="T112" s="56"/>
      <c r="U112" s="59"/>
      <c r="V112" s="57"/>
      <c r="W112" s="6" t="str">
        <f t="shared" si="97"/>
        <v/>
      </c>
      <c r="X112" s="56"/>
      <c r="Y112" s="6" t="str">
        <f t="shared" si="98"/>
        <v/>
      </c>
      <c r="Z112" s="56"/>
      <c r="AA112" s="60"/>
      <c r="AB112" s="56"/>
      <c r="AC112" s="6" t="str">
        <f t="shared" si="99"/>
        <v/>
      </c>
      <c r="AD112" s="56"/>
      <c r="AE112" s="6" t="str">
        <f t="shared" si="100"/>
        <v/>
      </c>
      <c r="AF112" s="56"/>
      <c r="AG112" s="59"/>
      <c r="AH112" s="57"/>
      <c r="AI112" s="6" t="str">
        <f t="shared" si="101"/>
        <v/>
      </c>
      <c r="AJ112" s="56"/>
      <c r="AK112" s="6" t="str">
        <f t="shared" si="102"/>
        <v/>
      </c>
      <c r="AL112" s="56"/>
      <c r="AM112" s="60"/>
      <c r="AN112" s="400">
        <v>1</v>
      </c>
      <c r="AO112" s="399">
        <f t="shared" si="103"/>
        <v>14</v>
      </c>
      <c r="AP112" s="400">
        <v>1</v>
      </c>
      <c r="AQ112" s="399">
        <f t="shared" si="104"/>
        <v>14</v>
      </c>
      <c r="AR112" s="400">
        <v>2</v>
      </c>
      <c r="AS112" s="400" t="s">
        <v>74</v>
      </c>
      <c r="AT112" s="56"/>
      <c r="AU112" s="6"/>
      <c r="AV112" s="56"/>
      <c r="AW112" s="6"/>
      <c r="AX112" s="56"/>
      <c r="AY112" s="56"/>
      <c r="AZ112" s="469"/>
      <c r="BA112" s="470"/>
      <c r="BB112" s="470"/>
      <c r="BC112" s="471"/>
      <c r="BD112" s="463"/>
      <c r="BE112" s="464"/>
      <c r="BF112" s="415" t="s">
        <v>475</v>
      </c>
      <c r="BG112" s="315" t="s">
        <v>212</v>
      </c>
    </row>
    <row r="113" spans="1:59" s="404" customFormat="1" ht="15.75" customHeight="1" x14ac:dyDescent="0.3">
      <c r="A113" s="448" t="s">
        <v>566</v>
      </c>
      <c r="B113" s="412" t="s">
        <v>19</v>
      </c>
      <c r="C113" s="306" t="s">
        <v>507</v>
      </c>
      <c r="D113" s="414"/>
      <c r="E113" s="405"/>
      <c r="F113" s="406"/>
      <c r="G113" s="405"/>
      <c r="H113" s="406"/>
      <c r="I113" s="409"/>
      <c r="J113" s="407"/>
      <c r="K113" s="405"/>
      <c r="L113" s="406"/>
      <c r="M113" s="405"/>
      <c r="N113" s="406"/>
      <c r="O113" s="410"/>
      <c r="P113" s="406"/>
      <c r="Q113" s="405"/>
      <c r="R113" s="406"/>
      <c r="S113" s="405"/>
      <c r="T113" s="406"/>
      <c r="U113" s="409"/>
      <c r="V113" s="407"/>
      <c r="W113" s="405"/>
      <c r="X113" s="406"/>
      <c r="Y113" s="405"/>
      <c r="Z113" s="406"/>
      <c r="AA113" s="410"/>
      <c r="AB113" s="406"/>
      <c r="AC113" s="405"/>
      <c r="AD113" s="406"/>
      <c r="AE113" s="405"/>
      <c r="AF113" s="406"/>
      <c r="AG113" s="409"/>
      <c r="AH113" s="407"/>
      <c r="AI113" s="405"/>
      <c r="AJ113" s="406"/>
      <c r="AK113" s="405"/>
      <c r="AL113" s="406"/>
      <c r="AM113" s="410"/>
      <c r="AN113" s="406">
        <v>1</v>
      </c>
      <c r="AO113" s="405">
        <f t="shared" si="103"/>
        <v>14</v>
      </c>
      <c r="AP113" s="406">
        <v>1</v>
      </c>
      <c r="AQ113" s="405">
        <f t="shared" si="104"/>
        <v>14</v>
      </c>
      <c r="AR113" s="406">
        <v>2</v>
      </c>
      <c r="AS113" s="406" t="s">
        <v>71</v>
      </c>
      <c r="AT113" s="406"/>
      <c r="AU113" s="405"/>
      <c r="AV113" s="406"/>
      <c r="AW113" s="405"/>
      <c r="AX113" s="406"/>
      <c r="AY113" s="406"/>
      <c r="AZ113" s="419"/>
      <c r="BA113" s="420"/>
      <c r="BB113" s="420"/>
      <c r="BC113" s="421"/>
      <c r="BD113" s="417"/>
      <c r="BE113" s="418"/>
      <c r="BF113" s="415" t="s">
        <v>477</v>
      </c>
      <c r="BG113" s="315" t="s">
        <v>313</v>
      </c>
    </row>
    <row r="114" spans="1:59" s="404" customFormat="1" ht="15.75" customHeight="1" x14ac:dyDescent="0.3">
      <c r="A114" s="449" t="s">
        <v>544</v>
      </c>
      <c r="B114" s="412" t="s">
        <v>19</v>
      </c>
      <c r="C114" s="306" t="s">
        <v>538</v>
      </c>
      <c r="D114" s="414"/>
      <c r="E114" s="405"/>
      <c r="F114" s="406"/>
      <c r="G114" s="405"/>
      <c r="H114" s="406"/>
      <c r="I114" s="409"/>
      <c r="J114" s="407"/>
      <c r="K114" s="405"/>
      <c r="L114" s="406"/>
      <c r="M114" s="405"/>
      <c r="N114" s="406"/>
      <c r="O114" s="410"/>
      <c r="P114" s="406"/>
      <c r="Q114" s="405"/>
      <c r="R114" s="406"/>
      <c r="S114" s="405"/>
      <c r="T114" s="406"/>
      <c r="U114" s="409"/>
      <c r="V114" s="407"/>
      <c r="W114" s="405"/>
      <c r="X114" s="406"/>
      <c r="Y114" s="405"/>
      <c r="Z114" s="406"/>
      <c r="AA114" s="410"/>
      <c r="AB114" s="406"/>
      <c r="AC114" s="405"/>
      <c r="AD114" s="406"/>
      <c r="AE114" s="405"/>
      <c r="AF114" s="406"/>
      <c r="AG114" s="409"/>
      <c r="AH114" s="407"/>
      <c r="AI114" s="405"/>
      <c r="AJ114" s="406"/>
      <c r="AK114" s="405"/>
      <c r="AL114" s="406"/>
      <c r="AM114" s="410"/>
      <c r="AN114" s="406"/>
      <c r="AO114" s="405"/>
      <c r="AP114" s="406">
        <v>2</v>
      </c>
      <c r="AQ114" s="405">
        <f t="shared" si="104"/>
        <v>28</v>
      </c>
      <c r="AR114" s="406">
        <v>2</v>
      </c>
      <c r="AS114" s="406" t="s">
        <v>71</v>
      </c>
      <c r="AT114" s="406"/>
      <c r="AU114" s="405"/>
      <c r="AV114" s="406"/>
      <c r="AW114" s="405"/>
      <c r="AX114" s="406"/>
      <c r="AY114" s="406"/>
      <c r="AZ114" s="419"/>
      <c r="BA114" s="420"/>
      <c r="BB114" s="420"/>
      <c r="BC114" s="421"/>
      <c r="BD114" s="417"/>
      <c r="BE114" s="418"/>
      <c r="BF114" s="415" t="s">
        <v>477</v>
      </c>
      <c r="BG114" s="315" t="s">
        <v>313</v>
      </c>
    </row>
    <row r="115" spans="1:59" ht="15.75" customHeight="1" x14ac:dyDescent="0.3">
      <c r="A115" s="449" t="s">
        <v>195</v>
      </c>
      <c r="B115" s="62" t="s">
        <v>19</v>
      </c>
      <c r="C115" s="306" t="s">
        <v>117</v>
      </c>
      <c r="D115" s="226"/>
      <c r="E115" s="6" t="str">
        <f t="shared" si="91"/>
        <v/>
      </c>
      <c r="F115" s="56"/>
      <c r="G115" s="6" t="str">
        <f t="shared" si="92"/>
        <v/>
      </c>
      <c r="H115" s="56"/>
      <c r="I115" s="59"/>
      <c r="J115" s="57"/>
      <c r="K115" s="6" t="str">
        <f t="shared" si="93"/>
        <v/>
      </c>
      <c r="L115" s="56"/>
      <c r="M115" s="6" t="str">
        <f t="shared" si="94"/>
        <v/>
      </c>
      <c r="N115" s="56"/>
      <c r="O115" s="60"/>
      <c r="P115" s="56"/>
      <c r="Q115" s="6" t="str">
        <f t="shared" si="95"/>
        <v/>
      </c>
      <c r="R115" s="56"/>
      <c r="S115" s="6" t="str">
        <f t="shared" si="96"/>
        <v/>
      </c>
      <c r="T115" s="56"/>
      <c r="U115" s="59"/>
      <c r="V115" s="57"/>
      <c r="W115" s="6" t="str">
        <f t="shared" si="97"/>
        <v/>
      </c>
      <c r="X115" s="56"/>
      <c r="Y115" s="6" t="str">
        <f t="shared" si="98"/>
        <v/>
      </c>
      <c r="Z115" s="56"/>
      <c r="AA115" s="60"/>
      <c r="AB115" s="56"/>
      <c r="AC115" s="6" t="str">
        <f t="shared" si="99"/>
        <v/>
      </c>
      <c r="AD115" s="56"/>
      <c r="AE115" s="6" t="str">
        <f t="shared" si="100"/>
        <v/>
      </c>
      <c r="AF115" s="56"/>
      <c r="AG115" s="59"/>
      <c r="AH115" s="57"/>
      <c r="AI115" s="6" t="str">
        <f t="shared" si="101"/>
        <v/>
      </c>
      <c r="AJ115" s="56"/>
      <c r="AK115" s="6" t="str">
        <f t="shared" si="102"/>
        <v/>
      </c>
      <c r="AL115" s="56"/>
      <c r="AM115" s="60"/>
      <c r="AN115" s="400">
        <v>1</v>
      </c>
      <c r="AO115" s="399">
        <f t="shared" si="103"/>
        <v>14</v>
      </c>
      <c r="AP115" s="400">
        <v>1</v>
      </c>
      <c r="AQ115" s="399">
        <f t="shared" si="104"/>
        <v>14</v>
      </c>
      <c r="AR115" s="400">
        <v>2</v>
      </c>
      <c r="AS115" s="400" t="s">
        <v>74</v>
      </c>
      <c r="AT115" s="56"/>
      <c r="AU115" s="6"/>
      <c r="AV115" s="56"/>
      <c r="AW115" s="6"/>
      <c r="AX115" s="56"/>
      <c r="AY115" s="56"/>
      <c r="AZ115" s="469"/>
      <c r="BA115" s="470"/>
      <c r="BB115" s="470"/>
      <c r="BC115" s="471"/>
      <c r="BD115" s="463"/>
      <c r="BE115" s="464"/>
      <c r="BF115" s="415" t="s">
        <v>477</v>
      </c>
      <c r="BG115" s="318" t="s">
        <v>214</v>
      </c>
    </row>
    <row r="116" spans="1:59" ht="15.75" customHeight="1" x14ac:dyDescent="0.3">
      <c r="A116" s="449" t="s">
        <v>332</v>
      </c>
      <c r="B116" s="62" t="s">
        <v>19</v>
      </c>
      <c r="C116" s="306" t="s">
        <v>331</v>
      </c>
      <c r="D116" s="226"/>
      <c r="E116" s="6" t="str">
        <f t="shared" si="91"/>
        <v/>
      </c>
      <c r="F116" s="56"/>
      <c r="G116" s="6" t="str">
        <f t="shared" si="92"/>
        <v/>
      </c>
      <c r="H116" s="56"/>
      <c r="I116" s="59"/>
      <c r="J116" s="57"/>
      <c r="K116" s="6" t="str">
        <f t="shared" si="93"/>
        <v/>
      </c>
      <c r="L116" s="56"/>
      <c r="M116" s="6" t="str">
        <f t="shared" si="94"/>
        <v/>
      </c>
      <c r="N116" s="56"/>
      <c r="O116" s="60"/>
      <c r="P116" s="56"/>
      <c r="Q116" s="6" t="str">
        <f t="shared" si="95"/>
        <v/>
      </c>
      <c r="R116" s="56"/>
      <c r="S116" s="6" t="str">
        <f t="shared" si="96"/>
        <v/>
      </c>
      <c r="T116" s="56"/>
      <c r="U116" s="59"/>
      <c r="V116" s="57"/>
      <c r="W116" s="6" t="str">
        <f t="shared" si="97"/>
        <v/>
      </c>
      <c r="X116" s="56"/>
      <c r="Y116" s="6" t="str">
        <f t="shared" si="98"/>
        <v/>
      </c>
      <c r="Z116" s="56"/>
      <c r="AA116" s="60"/>
      <c r="AB116" s="56"/>
      <c r="AC116" s="6" t="str">
        <f t="shared" si="99"/>
        <v/>
      </c>
      <c r="AD116" s="56"/>
      <c r="AE116" s="6" t="str">
        <f t="shared" si="100"/>
        <v/>
      </c>
      <c r="AF116" s="56"/>
      <c r="AG116" s="59"/>
      <c r="AH116" s="57"/>
      <c r="AI116" s="6" t="str">
        <f t="shared" si="101"/>
        <v/>
      </c>
      <c r="AJ116" s="56"/>
      <c r="AK116" s="6" t="str">
        <f t="shared" si="102"/>
        <v/>
      </c>
      <c r="AL116" s="56"/>
      <c r="AM116" s="60"/>
      <c r="AN116" s="400">
        <v>1</v>
      </c>
      <c r="AO116" s="399">
        <f t="shared" si="103"/>
        <v>14</v>
      </c>
      <c r="AP116" s="400">
        <v>1</v>
      </c>
      <c r="AQ116" s="399">
        <f t="shared" si="104"/>
        <v>14</v>
      </c>
      <c r="AR116" s="400">
        <v>2</v>
      </c>
      <c r="AS116" s="401" t="s">
        <v>71</v>
      </c>
      <c r="AT116" s="56"/>
      <c r="AU116" s="6"/>
      <c r="AV116" s="56"/>
      <c r="AW116" s="6"/>
      <c r="AX116" s="56"/>
      <c r="AY116" s="263"/>
      <c r="AZ116" s="287"/>
      <c r="BA116" s="288"/>
      <c r="BB116" s="288"/>
      <c r="BC116" s="289"/>
      <c r="BD116" s="285"/>
      <c r="BE116" s="286"/>
      <c r="BF116" s="242" t="s">
        <v>565</v>
      </c>
      <c r="BG116" s="315" t="s">
        <v>330</v>
      </c>
    </row>
    <row r="117" spans="1:59" ht="15.75" customHeight="1" x14ac:dyDescent="0.3">
      <c r="A117" s="449" t="s">
        <v>145</v>
      </c>
      <c r="B117" s="62" t="s">
        <v>19</v>
      </c>
      <c r="C117" s="306" t="s">
        <v>146</v>
      </c>
      <c r="D117" s="226"/>
      <c r="E117" s="6" t="str">
        <f t="shared" si="91"/>
        <v/>
      </c>
      <c r="F117" s="56"/>
      <c r="G117" s="6" t="str">
        <f t="shared" si="92"/>
        <v/>
      </c>
      <c r="H117" s="56"/>
      <c r="I117" s="59"/>
      <c r="J117" s="57"/>
      <c r="K117" s="6" t="str">
        <f t="shared" si="93"/>
        <v/>
      </c>
      <c r="L117" s="56"/>
      <c r="M117" s="6" t="str">
        <f t="shared" si="94"/>
        <v/>
      </c>
      <c r="N117" s="56"/>
      <c r="O117" s="60"/>
      <c r="P117" s="56"/>
      <c r="Q117" s="6" t="str">
        <f t="shared" si="95"/>
        <v/>
      </c>
      <c r="R117" s="56"/>
      <c r="S117" s="6" t="str">
        <f t="shared" si="96"/>
        <v/>
      </c>
      <c r="T117" s="56"/>
      <c r="U117" s="59"/>
      <c r="V117" s="57"/>
      <c r="W117" s="6" t="str">
        <f t="shared" si="97"/>
        <v/>
      </c>
      <c r="X117" s="56"/>
      <c r="Y117" s="6" t="str">
        <f t="shared" si="98"/>
        <v/>
      </c>
      <c r="Z117" s="56"/>
      <c r="AA117" s="60"/>
      <c r="AB117" s="56"/>
      <c r="AC117" s="6" t="str">
        <f t="shared" si="99"/>
        <v/>
      </c>
      <c r="AD117" s="56"/>
      <c r="AE117" s="6" t="str">
        <f t="shared" si="100"/>
        <v/>
      </c>
      <c r="AF117" s="56"/>
      <c r="AG117" s="59"/>
      <c r="AH117" s="57"/>
      <c r="AI117" s="6" t="str">
        <f t="shared" si="101"/>
        <v/>
      </c>
      <c r="AJ117" s="56"/>
      <c r="AK117" s="6" t="str">
        <f t="shared" si="102"/>
        <v/>
      </c>
      <c r="AL117" s="56"/>
      <c r="AM117" s="60"/>
      <c r="AN117" s="400">
        <v>1</v>
      </c>
      <c r="AO117" s="399">
        <f t="shared" si="103"/>
        <v>14</v>
      </c>
      <c r="AP117" s="400">
        <v>1</v>
      </c>
      <c r="AQ117" s="399">
        <f t="shared" si="104"/>
        <v>14</v>
      </c>
      <c r="AR117" s="400">
        <v>2</v>
      </c>
      <c r="AS117" s="400" t="s">
        <v>74</v>
      </c>
      <c r="AT117" s="56"/>
      <c r="AU117" s="6"/>
      <c r="AV117" s="56"/>
      <c r="AW117" s="6"/>
      <c r="AX117" s="56"/>
      <c r="AY117" s="56"/>
      <c r="AZ117" s="287"/>
      <c r="BA117" s="288"/>
      <c r="BB117" s="288"/>
      <c r="BC117" s="289"/>
      <c r="BD117" s="285"/>
      <c r="BE117" s="286"/>
      <c r="BF117" s="415" t="s">
        <v>477</v>
      </c>
      <c r="BG117" s="403" t="s">
        <v>504</v>
      </c>
    </row>
    <row r="118" spans="1:59" ht="15.75" customHeight="1" x14ac:dyDescent="0.3">
      <c r="A118" s="449" t="s">
        <v>180</v>
      </c>
      <c r="B118" s="62" t="s">
        <v>19</v>
      </c>
      <c r="C118" s="239" t="s">
        <v>98</v>
      </c>
      <c r="D118" s="226"/>
      <c r="E118" s="6" t="str">
        <f t="shared" si="91"/>
        <v/>
      </c>
      <c r="F118" s="56"/>
      <c r="G118" s="6" t="str">
        <f t="shared" si="92"/>
        <v/>
      </c>
      <c r="H118" s="56"/>
      <c r="I118" s="59"/>
      <c r="J118" s="57"/>
      <c r="K118" s="6" t="str">
        <f t="shared" si="93"/>
        <v/>
      </c>
      <c r="L118" s="56"/>
      <c r="M118" s="6" t="str">
        <f t="shared" si="94"/>
        <v/>
      </c>
      <c r="N118" s="56"/>
      <c r="O118" s="60"/>
      <c r="P118" s="56"/>
      <c r="Q118" s="6" t="str">
        <f t="shared" si="95"/>
        <v/>
      </c>
      <c r="R118" s="56"/>
      <c r="S118" s="6" t="str">
        <f t="shared" si="96"/>
        <v/>
      </c>
      <c r="T118" s="56"/>
      <c r="U118" s="59"/>
      <c r="V118" s="57"/>
      <c r="W118" s="6" t="str">
        <f t="shared" si="97"/>
        <v/>
      </c>
      <c r="X118" s="56"/>
      <c r="Y118" s="6" t="str">
        <f t="shared" si="98"/>
        <v/>
      </c>
      <c r="Z118" s="56"/>
      <c r="AA118" s="60"/>
      <c r="AB118" s="56"/>
      <c r="AC118" s="6" t="str">
        <f t="shared" si="99"/>
        <v/>
      </c>
      <c r="AD118" s="56"/>
      <c r="AE118" s="6" t="str">
        <f>IF(AD118*14=0,"",AD118*14)</f>
        <v/>
      </c>
      <c r="AF118" s="56"/>
      <c r="AG118" s="59"/>
      <c r="AH118" s="57"/>
      <c r="AI118" s="6" t="str">
        <f t="shared" si="101"/>
        <v/>
      </c>
      <c r="AJ118" s="56"/>
      <c r="AK118" s="6" t="str">
        <f t="shared" si="102"/>
        <v/>
      </c>
      <c r="AL118" s="56"/>
      <c r="AM118" s="60"/>
      <c r="AN118" s="400">
        <v>1</v>
      </c>
      <c r="AO118" s="399">
        <f t="shared" si="103"/>
        <v>14</v>
      </c>
      <c r="AP118" s="400">
        <v>1</v>
      </c>
      <c r="AQ118" s="399">
        <f t="shared" si="104"/>
        <v>14</v>
      </c>
      <c r="AR118" s="400">
        <v>2</v>
      </c>
      <c r="AS118" s="400" t="s">
        <v>74</v>
      </c>
      <c r="AT118" s="56"/>
      <c r="AU118" s="6"/>
      <c r="AV118" s="56"/>
      <c r="AW118" s="6"/>
      <c r="AX118" s="56"/>
      <c r="AY118" s="56"/>
      <c r="AZ118" s="287"/>
      <c r="BA118" s="288"/>
      <c r="BB118" s="288"/>
      <c r="BC118" s="289"/>
      <c r="BD118" s="285"/>
      <c r="BE118" s="286"/>
      <c r="BF118" s="415" t="s">
        <v>477</v>
      </c>
      <c r="BG118" s="318" t="s">
        <v>184</v>
      </c>
    </row>
    <row r="119" spans="1:59" ht="15.75" customHeight="1" x14ac:dyDescent="0.3">
      <c r="A119" s="448" t="s">
        <v>133</v>
      </c>
      <c r="B119" s="62" t="s">
        <v>19</v>
      </c>
      <c r="C119" s="239" t="s">
        <v>134</v>
      </c>
      <c r="D119" s="226"/>
      <c r="E119" s="6" t="str">
        <f t="shared" si="91"/>
        <v/>
      </c>
      <c r="F119" s="56"/>
      <c r="G119" s="6" t="str">
        <f t="shared" si="92"/>
        <v/>
      </c>
      <c r="H119" s="56"/>
      <c r="I119" s="59"/>
      <c r="J119" s="57">
        <v>1</v>
      </c>
      <c r="K119" s="6">
        <f t="shared" si="93"/>
        <v>14</v>
      </c>
      <c r="L119" s="56">
        <v>1</v>
      </c>
      <c r="M119" s="6">
        <f t="shared" si="94"/>
        <v>14</v>
      </c>
      <c r="N119" s="56">
        <v>2</v>
      </c>
      <c r="O119" s="60" t="s">
        <v>74</v>
      </c>
      <c r="P119" s="56"/>
      <c r="Q119" s="6" t="str">
        <f t="shared" si="95"/>
        <v/>
      </c>
      <c r="R119" s="56"/>
      <c r="S119" s="6" t="str">
        <f t="shared" si="96"/>
        <v/>
      </c>
      <c r="T119" s="56"/>
      <c r="U119" s="59"/>
      <c r="V119" s="57"/>
      <c r="W119" s="6" t="str">
        <f t="shared" si="97"/>
        <v/>
      </c>
      <c r="X119" s="56"/>
      <c r="Y119" s="6" t="str">
        <f t="shared" si="98"/>
        <v/>
      </c>
      <c r="Z119" s="56"/>
      <c r="AA119" s="60"/>
      <c r="AB119" s="56"/>
      <c r="AC119" s="6" t="str">
        <f t="shared" si="99"/>
        <v/>
      </c>
      <c r="AD119" s="56"/>
      <c r="AE119" s="6" t="str">
        <f t="shared" ref="AE119:AE127" si="108">IF(AD119*14=0,"",AD119*14)</f>
        <v/>
      </c>
      <c r="AF119" s="56"/>
      <c r="AG119" s="59"/>
      <c r="AH119" s="57"/>
      <c r="AI119" s="6" t="str">
        <f t="shared" si="101"/>
        <v/>
      </c>
      <c r="AJ119" s="56"/>
      <c r="AK119" s="6" t="str">
        <f t="shared" si="102"/>
        <v/>
      </c>
      <c r="AL119" s="56"/>
      <c r="AM119" s="60"/>
      <c r="AN119" s="57"/>
      <c r="AO119" s="6" t="str">
        <f t="shared" si="103"/>
        <v/>
      </c>
      <c r="AP119" s="58"/>
      <c r="AQ119" s="6" t="str">
        <f t="shared" ref="AQ119:AQ127" si="109">IF(AP119*14=0,"",AP119*14)</f>
        <v/>
      </c>
      <c r="AR119" s="58"/>
      <c r="AS119" s="61"/>
      <c r="AT119" s="56"/>
      <c r="AU119" s="6" t="str">
        <f t="shared" si="105"/>
        <v/>
      </c>
      <c r="AV119" s="56"/>
      <c r="AW119" s="6" t="str">
        <f t="shared" si="106"/>
        <v/>
      </c>
      <c r="AX119" s="56"/>
      <c r="AY119" s="56"/>
      <c r="AZ119" s="287"/>
      <c r="BA119" s="288"/>
      <c r="BB119" s="288"/>
      <c r="BC119" s="289"/>
      <c r="BD119" s="285"/>
      <c r="BE119" s="286"/>
      <c r="BF119" s="415" t="s">
        <v>477</v>
      </c>
      <c r="BG119" s="403" t="s">
        <v>502</v>
      </c>
    </row>
    <row r="120" spans="1:59" ht="15.75" customHeight="1" x14ac:dyDescent="0.3">
      <c r="A120" s="448" t="s">
        <v>135</v>
      </c>
      <c r="B120" s="307" t="s">
        <v>19</v>
      </c>
      <c r="C120" s="239" t="s">
        <v>136</v>
      </c>
      <c r="D120" s="226"/>
      <c r="E120" s="6" t="str">
        <f t="shared" si="91"/>
        <v/>
      </c>
      <c r="F120" s="56"/>
      <c r="G120" s="6" t="str">
        <f t="shared" si="92"/>
        <v/>
      </c>
      <c r="H120" s="56"/>
      <c r="I120" s="59"/>
      <c r="J120" s="57">
        <v>1</v>
      </c>
      <c r="K120" s="6">
        <f t="shared" si="93"/>
        <v>14</v>
      </c>
      <c r="L120" s="56">
        <v>1</v>
      </c>
      <c r="M120" s="6">
        <f t="shared" si="94"/>
        <v>14</v>
      </c>
      <c r="N120" s="56">
        <v>2</v>
      </c>
      <c r="O120" s="60" t="s">
        <v>74</v>
      </c>
      <c r="P120" s="56"/>
      <c r="Q120" s="6" t="str">
        <f t="shared" si="95"/>
        <v/>
      </c>
      <c r="R120" s="56"/>
      <c r="S120" s="6" t="str">
        <f t="shared" si="96"/>
        <v/>
      </c>
      <c r="T120" s="56"/>
      <c r="U120" s="59"/>
      <c r="V120" s="57"/>
      <c r="W120" s="6" t="str">
        <f t="shared" si="97"/>
        <v/>
      </c>
      <c r="X120" s="56"/>
      <c r="Y120" s="6" t="str">
        <f t="shared" si="98"/>
        <v/>
      </c>
      <c r="Z120" s="56"/>
      <c r="AA120" s="60"/>
      <c r="AB120" s="56"/>
      <c r="AC120" s="6" t="str">
        <f t="shared" si="99"/>
        <v/>
      </c>
      <c r="AD120" s="56"/>
      <c r="AE120" s="6" t="str">
        <f t="shared" si="108"/>
        <v/>
      </c>
      <c r="AF120" s="56"/>
      <c r="AG120" s="59"/>
      <c r="AH120" s="57"/>
      <c r="AI120" s="6" t="str">
        <f t="shared" si="101"/>
        <v/>
      </c>
      <c r="AJ120" s="56"/>
      <c r="AK120" s="6" t="str">
        <f t="shared" si="102"/>
        <v/>
      </c>
      <c r="AL120" s="56"/>
      <c r="AM120" s="60"/>
      <c r="AN120" s="57"/>
      <c r="AO120" s="6" t="str">
        <f t="shared" si="103"/>
        <v/>
      </c>
      <c r="AP120" s="58"/>
      <c r="AQ120" s="6" t="str">
        <f t="shared" si="109"/>
        <v/>
      </c>
      <c r="AR120" s="58"/>
      <c r="AS120" s="61"/>
      <c r="AT120" s="56"/>
      <c r="AU120" s="6" t="str">
        <f t="shared" si="105"/>
        <v/>
      </c>
      <c r="AV120" s="56"/>
      <c r="AW120" s="6" t="str">
        <f t="shared" si="106"/>
        <v/>
      </c>
      <c r="AX120" s="56"/>
      <c r="AY120" s="56"/>
      <c r="AZ120" s="287"/>
      <c r="BA120" s="288"/>
      <c r="BB120" s="288"/>
      <c r="BC120" s="289"/>
      <c r="BD120" s="285"/>
      <c r="BE120" s="286"/>
      <c r="BF120" s="415" t="s">
        <v>477</v>
      </c>
      <c r="BG120" s="403" t="s">
        <v>502</v>
      </c>
    </row>
    <row r="121" spans="1:59" ht="15.75" customHeight="1" x14ac:dyDescent="0.3">
      <c r="A121" s="448" t="s">
        <v>137</v>
      </c>
      <c r="B121" s="307" t="s">
        <v>19</v>
      </c>
      <c r="C121" s="239" t="s">
        <v>138</v>
      </c>
      <c r="D121" s="226"/>
      <c r="E121" s="6" t="str">
        <f t="shared" si="91"/>
        <v/>
      </c>
      <c r="F121" s="56"/>
      <c r="G121" s="6" t="str">
        <f t="shared" si="92"/>
        <v/>
      </c>
      <c r="H121" s="56"/>
      <c r="I121" s="59"/>
      <c r="J121" s="57">
        <v>1</v>
      </c>
      <c r="K121" s="6">
        <f t="shared" si="93"/>
        <v>14</v>
      </c>
      <c r="L121" s="56">
        <v>1</v>
      </c>
      <c r="M121" s="6">
        <f t="shared" si="94"/>
        <v>14</v>
      </c>
      <c r="N121" s="56">
        <v>2</v>
      </c>
      <c r="O121" s="60" t="s">
        <v>74</v>
      </c>
      <c r="P121" s="56"/>
      <c r="Q121" s="6" t="str">
        <f t="shared" si="95"/>
        <v/>
      </c>
      <c r="R121" s="56"/>
      <c r="S121" s="6" t="str">
        <f t="shared" si="96"/>
        <v/>
      </c>
      <c r="T121" s="56"/>
      <c r="U121" s="59"/>
      <c r="V121" s="57"/>
      <c r="W121" s="6" t="str">
        <f t="shared" si="97"/>
        <v/>
      </c>
      <c r="X121" s="56"/>
      <c r="Y121" s="6" t="str">
        <f t="shared" si="98"/>
        <v/>
      </c>
      <c r="Z121" s="56"/>
      <c r="AA121" s="60"/>
      <c r="AB121" s="56"/>
      <c r="AC121" s="6" t="str">
        <f t="shared" si="99"/>
        <v/>
      </c>
      <c r="AD121" s="56"/>
      <c r="AE121" s="6" t="str">
        <f t="shared" si="108"/>
        <v/>
      </c>
      <c r="AF121" s="56"/>
      <c r="AG121" s="59"/>
      <c r="AH121" s="57"/>
      <c r="AI121" s="6" t="str">
        <f t="shared" si="101"/>
        <v/>
      </c>
      <c r="AJ121" s="56"/>
      <c r="AK121" s="6" t="str">
        <f t="shared" si="102"/>
        <v/>
      </c>
      <c r="AL121" s="56"/>
      <c r="AM121" s="60"/>
      <c r="AN121" s="57"/>
      <c r="AO121" s="6" t="str">
        <f t="shared" si="103"/>
        <v/>
      </c>
      <c r="AP121" s="58"/>
      <c r="AQ121" s="6" t="str">
        <f t="shared" si="109"/>
        <v/>
      </c>
      <c r="AR121" s="58"/>
      <c r="AS121" s="61"/>
      <c r="AT121" s="56"/>
      <c r="AU121" s="6" t="str">
        <f t="shared" si="105"/>
        <v/>
      </c>
      <c r="AV121" s="56"/>
      <c r="AW121" s="6" t="str">
        <f t="shared" si="106"/>
        <v/>
      </c>
      <c r="AX121" s="56"/>
      <c r="AY121" s="56"/>
      <c r="AZ121" s="287"/>
      <c r="BA121" s="288"/>
      <c r="BB121" s="288"/>
      <c r="BC121" s="289"/>
      <c r="BD121" s="285"/>
      <c r="BE121" s="286"/>
      <c r="BF121" s="415" t="s">
        <v>477</v>
      </c>
      <c r="BG121" s="403" t="s">
        <v>502</v>
      </c>
    </row>
    <row r="122" spans="1:59" ht="15.75" customHeight="1" x14ac:dyDescent="0.3">
      <c r="A122" s="448" t="s">
        <v>139</v>
      </c>
      <c r="B122" s="307" t="s">
        <v>19</v>
      </c>
      <c r="C122" s="239" t="s">
        <v>140</v>
      </c>
      <c r="D122" s="226"/>
      <c r="E122" s="6" t="str">
        <f t="shared" si="91"/>
        <v/>
      </c>
      <c r="F122" s="56"/>
      <c r="G122" s="6" t="str">
        <f t="shared" si="92"/>
        <v/>
      </c>
      <c r="H122" s="56"/>
      <c r="I122" s="59"/>
      <c r="J122" s="57">
        <v>1</v>
      </c>
      <c r="K122" s="6">
        <f t="shared" si="93"/>
        <v>14</v>
      </c>
      <c r="L122" s="56">
        <v>1</v>
      </c>
      <c r="M122" s="6">
        <f t="shared" si="94"/>
        <v>14</v>
      </c>
      <c r="N122" s="56">
        <v>2</v>
      </c>
      <c r="O122" s="60" t="s">
        <v>74</v>
      </c>
      <c r="P122" s="56"/>
      <c r="Q122" s="6" t="str">
        <f t="shared" si="95"/>
        <v/>
      </c>
      <c r="R122" s="56"/>
      <c r="S122" s="6" t="str">
        <f t="shared" si="96"/>
        <v/>
      </c>
      <c r="T122" s="56"/>
      <c r="U122" s="59"/>
      <c r="V122" s="57"/>
      <c r="W122" s="6" t="str">
        <f t="shared" si="97"/>
        <v/>
      </c>
      <c r="X122" s="56"/>
      <c r="Y122" s="6" t="str">
        <f t="shared" si="98"/>
        <v/>
      </c>
      <c r="Z122" s="56"/>
      <c r="AA122" s="60"/>
      <c r="AB122" s="56"/>
      <c r="AC122" s="6" t="str">
        <f t="shared" si="99"/>
        <v/>
      </c>
      <c r="AD122" s="56"/>
      <c r="AE122" s="6" t="str">
        <f t="shared" si="108"/>
        <v/>
      </c>
      <c r="AF122" s="56"/>
      <c r="AG122" s="59"/>
      <c r="AH122" s="57"/>
      <c r="AI122" s="6" t="str">
        <f t="shared" si="101"/>
        <v/>
      </c>
      <c r="AJ122" s="56"/>
      <c r="AK122" s="6" t="str">
        <f t="shared" si="102"/>
        <v/>
      </c>
      <c r="AL122" s="56"/>
      <c r="AM122" s="60"/>
      <c r="AN122" s="57"/>
      <c r="AO122" s="6" t="str">
        <f t="shared" si="103"/>
        <v/>
      </c>
      <c r="AP122" s="58"/>
      <c r="AQ122" s="6" t="str">
        <f t="shared" si="109"/>
        <v/>
      </c>
      <c r="AR122" s="58"/>
      <c r="AS122" s="61"/>
      <c r="AT122" s="56"/>
      <c r="AU122" s="6" t="str">
        <f t="shared" si="105"/>
        <v/>
      </c>
      <c r="AV122" s="56"/>
      <c r="AW122" s="6" t="str">
        <f t="shared" si="106"/>
        <v/>
      </c>
      <c r="AX122" s="56"/>
      <c r="AY122" s="56"/>
      <c r="AZ122" s="287"/>
      <c r="BA122" s="288"/>
      <c r="BB122" s="288"/>
      <c r="BC122" s="289"/>
      <c r="BD122" s="285"/>
      <c r="BE122" s="286"/>
      <c r="BF122" s="415" t="s">
        <v>477</v>
      </c>
      <c r="BG122" s="315" t="s">
        <v>128</v>
      </c>
    </row>
    <row r="123" spans="1:59" ht="15.75" customHeight="1" x14ac:dyDescent="0.3">
      <c r="A123" s="448" t="s">
        <v>141</v>
      </c>
      <c r="B123" s="307" t="s">
        <v>19</v>
      </c>
      <c r="C123" s="239" t="s">
        <v>142</v>
      </c>
      <c r="D123" s="226"/>
      <c r="E123" s="6" t="str">
        <f t="shared" si="91"/>
        <v/>
      </c>
      <c r="F123" s="56"/>
      <c r="G123" s="6" t="str">
        <f t="shared" si="92"/>
        <v/>
      </c>
      <c r="H123" s="56"/>
      <c r="I123" s="59"/>
      <c r="J123" s="57">
        <v>1</v>
      </c>
      <c r="K123" s="6">
        <f t="shared" si="93"/>
        <v>14</v>
      </c>
      <c r="L123" s="56">
        <v>1</v>
      </c>
      <c r="M123" s="6">
        <f t="shared" si="94"/>
        <v>14</v>
      </c>
      <c r="N123" s="56">
        <v>2</v>
      </c>
      <c r="O123" s="60" t="s">
        <v>74</v>
      </c>
      <c r="P123" s="56"/>
      <c r="Q123" s="6" t="str">
        <f t="shared" si="95"/>
        <v/>
      </c>
      <c r="R123" s="56"/>
      <c r="S123" s="6" t="str">
        <f t="shared" si="96"/>
        <v/>
      </c>
      <c r="T123" s="56"/>
      <c r="U123" s="59"/>
      <c r="V123" s="57"/>
      <c r="W123" s="6" t="str">
        <f t="shared" si="97"/>
        <v/>
      </c>
      <c r="X123" s="56"/>
      <c r="Y123" s="6" t="str">
        <f t="shared" si="98"/>
        <v/>
      </c>
      <c r="Z123" s="56"/>
      <c r="AA123" s="60"/>
      <c r="AB123" s="56"/>
      <c r="AC123" s="6" t="str">
        <f t="shared" si="99"/>
        <v/>
      </c>
      <c r="AD123" s="56"/>
      <c r="AE123" s="6" t="str">
        <f t="shared" si="108"/>
        <v/>
      </c>
      <c r="AF123" s="56"/>
      <c r="AG123" s="59"/>
      <c r="AH123" s="57"/>
      <c r="AI123" s="6" t="str">
        <f t="shared" si="101"/>
        <v/>
      </c>
      <c r="AJ123" s="56"/>
      <c r="AK123" s="6" t="str">
        <f t="shared" si="102"/>
        <v/>
      </c>
      <c r="AL123" s="56"/>
      <c r="AM123" s="60"/>
      <c r="AN123" s="57"/>
      <c r="AO123" s="6" t="str">
        <f t="shared" si="103"/>
        <v/>
      </c>
      <c r="AP123" s="58"/>
      <c r="AQ123" s="6" t="str">
        <f t="shared" si="109"/>
        <v/>
      </c>
      <c r="AR123" s="58"/>
      <c r="AS123" s="61"/>
      <c r="AT123" s="56"/>
      <c r="AU123" s="6" t="str">
        <f t="shared" si="105"/>
        <v/>
      </c>
      <c r="AV123" s="56"/>
      <c r="AW123" s="6" t="str">
        <f t="shared" si="106"/>
        <v/>
      </c>
      <c r="AX123" s="56"/>
      <c r="AY123" s="56"/>
      <c r="AZ123" s="287"/>
      <c r="BA123" s="288"/>
      <c r="BB123" s="288"/>
      <c r="BC123" s="289"/>
      <c r="BD123" s="285"/>
      <c r="BE123" s="286"/>
      <c r="BF123" s="415" t="s">
        <v>477</v>
      </c>
      <c r="BG123" s="315" t="s">
        <v>128</v>
      </c>
    </row>
    <row r="124" spans="1:59" ht="15.75" customHeight="1" x14ac:dyDescent="0.3">
      <c r="A124" s="448" t="s">
        <v>143</v>
      </c>
      <c r="B124" s="307" t="s">
        <v>19</v>
      </c>
      <c r="C124" s="239" t="s">
        <v>144</v>
      </c>
      <c r="D124" s="226"/>
      <c r="E124" s="6" t="str">
        <f t="shared" si="91"/>
        <v/>
      </c>
      <c r="F124" s="56"/>
      <c r="G124" s="6" t="str">
        <f t="shared" si="92"/>
        <v/>
      </c>
      <c r="H124" s="56"/>
      <c r="I124" s="59"/>
      <c r="J124" s="57">
        <v>1</v>
      </c>
      <c r="K124" s="6">
        <f t="shared" si="93"/>
        <v>14</v>
      </c>
      <c r="L124" s="56">
        <v>1</v>
      </c>
      <c r="M124" s="6">
        <f t="shared" si="94"/>
        <v>14</v>
      </c>
      <c r="N124" s="56">
        <v>2</v>
      </c>
      <c r="O124" s="60" t="s">
        <v>74</v>
      </c>
      <c r="P124" s="56"/>
      <c r="Q124" s="6" t="str">
        <f t="shared" si="95"/>
        <v/>
      </c>
      <c r="R124" s="56"/>
      <c r="S124" s="6" t="str">
        <f t="shared" si="96"/>
        <v/>
      </c>
      <c r="T124" s="56"/>
      <c r="U124" s="59"/>
      <c r="V124" s="57"/>
      <c r="W124" s="6" t="str">
        <f t="shared" si="97"/>
        <v/>
      </c>
      <c r="X124" s="56"/>
      <c r="Y124" s="6" t="str">
        <f t="shared" si="98"/>
        <v/>
      </c>
      <c r="Z124" s="56"/>
      <c r="AA124" s="60"/>
      <c r="AB124" s="56"/>
      <c r="AC124" s="6" t="str">
        <f t="shared" si="99"/>
        <v/>
      </c>
      <c r="AD124" s="56"/>
      <c r="AE124" s="6" t="str">
        <f t="shared" si="108"/>
        <v/>
      </c>
      <c r="AF124" s="56"/>
      <c r="AG124" s="59"/>
      <c r="AH124" s="57"/>
      <c r="AI124" s="6" t="str">
        <f t="shared" si="101"/>
        <v/>
      </c>
      <c r="AJ124" s="56"/>
      <c r="AK124" s="6" t="str">
        <f t="shared" si="102"/>
        <v/>
      </c>
      <c r="AL124" s="56"/>
      <c r="AM124" s="60"/>
      <c r="AN124" s="57"/>
      <c r="AO124" s="6" t="str">
        <f t="shared" si="103"/>
        <v/>
      </c>
      <c r="AP124" s="58"/>
      <c r="AQ124" s="6" t="str">
        <f t="shared" si="109"/>
        <v/>
      </c>
      <c r="AR124" s="58"/>
      <c r="AS124" s="61"/>
      <c r="AT124" s="56"/>
      <c r="AU124" s="6" t="str">
        <f t="shared" si="105"/>
        <v/>
      </c>
      <c r="AV124" s="56"/>
      <c r="AW124" s="6" t="str">
        <f t="shared" si="106"/>
        <v/>
      </c>
      <c r="AX124" s="56"/>
      <c r="AY124" s="56"/>
      <c r="AZ124" s="287"/>
      <c r="BA124" s="288"/>
      <c r="BB124" s="288"/>
      <c r="BC124" s="289"/>
      <c r="BD124" s="285"/>
      <c r="BE124" s="286"/>
      <c r="BF124" s="415" t="s">
        <v>477</v>
      </c>
      <c r="BG124" s="315" t="s">
        <v>127</v>
      </c>
    </row>
    <row r="125" spans="1:59" ht="15.75" customHeight="1" x14ac:dyDescent="0.3">
      <c r="A125" s="448" t="s">
        <v>151</v>
      </c>
      <c r="B125" s="307" t="s">
        <v>19</v>
      </c>
      <c r="C125" s="239" t="s">
        <v>152</v>
      </c>
      <c r="D125" s="226"/>
      <c r="E125" s="6" t="str">
        <f t="shared" si="91"/>
        <v/>
      </c>
      <c r="F125" s="56"/>
      <c r="G125" s="6" t="str">
        <f t="shared" si="92"/>
        <v/>
      </c>
      <c r="H125" s="56"/>
      <c r="I125" s="59"/>
      <c r="J125" s="57">
        <v>1</v>
      </c>
      <c r="K125" s="6">
        <f t="shared" si="93"/>
        <v>14</v>
      </c>
      <c r="L125" s="56">
        <v>1</v>
      </c>
      <c r="M125" s="6">
        <f t="shared" si="94"/>
        <v>14</v>
      </c>
      <c r="N125" s="56">
        <v>2</v>
      </c>
      <c r="O125" s="60" t="s">
        <v>74</v>
      </c>
      <c r="P125" s="56"/>
      <c r="Q125" s="6" t="str">
        <f t="shared" si="95"/>
        <v/>
      </c>
      <c r="R125" s="56"/>
      <c r="S125" s="6" t="str">
        <f t="shared" si="96"/>
        <v/>
      </c>
      <c r="T125" s="56"/>
      <c r="U125" s="59"/>
      <c r="V125" s="57"/>
      <c r="W125" s="6" t="str">
        <f t="shared" si="97"/>
        <v/>
      </c>
      <c r="X125" s="56"/>
      <c r="Y125" s="6" t="str">
        <f t="shared" si="98"/>
        <v/>
      </c>
      <c r="Z125" s="56"/>
      <c r="AA125" s="60"/>
      <c r="AB125" s="56"/>
      <c r="AC125" s="6" t="str">
        <f t="shared" si="99"/>
        <v/>
      </c>
      <c r="AD125" s="56"/>
      <c r="AE125" s="6" t="str">
        <f t="shared" si="108"/>
        <v/>
      </c>
      <c r="AF125" s="56"/>
      <c r="AG125" s="59"/>
      <c r="AH125" s="57"/>
      <c r="AI125" s="6" t="str">
        <f t="shared" si="101"/>
        <v/>
      </c>
      <c r="AJ125" s="56"/>
      <c r="AK125" s="6" t="str">
        <f t="shared" si="102"/>
        <v/>
      </c>
      <c r="AL125" s="56"/>
      <c r="AM125" s="60"/>
      <c r="AN125" s="57"/>
      <c r="AO125" s="6" t="str">
        <f t="shared" si="103"/>
        <v/>
      </c>
      <c r="AP125" s="58"/>
      <c r="AQ125" s="6" t="str">
        <f t="shared" si="109"/>
        <v/>
      </c>
      <c r="AR125" s="58"/>
      <c r="AS125" s="61"/>
      <c r="AT125" s="56"/>
      <c r="AU125" s="6" t="str">
        <f t="shared" si="105"/>
        <v/>
      </c>
      <c r="AV125" s="56"/>
      <c r="AW125" s="6" t="str">
        <f t="shared" si="106"/>
        <v/>
      </c>
      <c r="AX125" s="56"/>
      <c r="AY125" s="56"/>
      <c r="AZ125" s="287"/>
      <c r="BA125" s="288"/>
      <c r="BB125" s="288"/>
      <c r="BC125" s="289"/>
      <c r="BD125" s="285"/>
      <c r="BE125" s="286"/>
      <c r="BF125" s="415" t="s">
        <v>477</v>
      </c>
      <c r="BG125" s="315" t="s">
        <v>127</v>
      </c>
    </row>
    <row r="126" spans="1:59" s="404" customFormat="1" ht="15.75" customHeight="1" x14ac:dyDescent="0.3">
      <c r="A126" s="449" t="s">
        <v>549</v>
      </c>
      <c r="B126" s="412" t="s">
        <v>19</v>
      </c>
      <c r="C126" s="306" t="s">
        <v>508</v>
      </c>
      <c r="D126" s="414"/>
      <c r="E126" s="405"/>
      <c r="F126" s="406"/>
      <c r="G126" s="405"/>
      <c r="H126" s="406"/>
      <c r="I126" s="409"/>
      <c r="J126" s="407"/>
      <c r="K126" s="405"/>
      <c r="L126" s="406">
        <v>2</v>
      </c>
      <c r="M126" s="405">
        <f t="shared" si="94"/>
        <v>28</v>
      </c>
      <c r="N126" s="406">
        <v>2</v>
      </c>
      <c r="O126" s="410" t="s">
        <v>71</v>
      </c>
      <c r="P126" s="406"/>
      <c r="Q126" s="405"/>
      <c r="R126" s="406"/>
      <c r="S126" s="405"/>
      <c r="T126" s="406"/>
      <c r="U126" s="409"/>
      <c r="V126" s="407"/>
      <c r="W126" s="405"/>
      <c r="X126" s="406"/>
      <c r="Y126" s="405"/>
      <c r="Z126" s="406"/>
      <c r="AA126" s="410"/>
      <c r="AB126" s="406"/>
      <c r="AC126" s="405"/>
      <c r="AD126" s="406"/>
      <c r="AE126" s="405"/>
      <c r="AF126" s="406"/>
      <c r="AG126" s="409"/>
      <c r="AH126" s="407"/>
      <c r="AI126" s="405"/>
      <c r="AJ126" s="406"/>
      <c r="AK126" s="405"/>
      <c r="AL126" s="406"/>
      <c r="AM126" s="410"/>
      <c r="AN126" s="407"/>
      <c r="AO126" s="405"/>
      <c r="AP126" s="408"/>
      <c r="AQ126" s="405"/>
      <c r="AR126" s="408"/>
      <c r="AS126" s="411"/>
      <c r="AT126" s="406"/>
      <c r="AU126" s="405"/>
      <c r="AV126" s="406"/>
      <c r="AW126" s="405"/>
      <c r="AX126" s="406"/>
      <c r="AY126" s="406"/>
      <c r="AZ126" s="419"/>
      <c r="BA126" s="420"/>
      <c r="BB126" s="420"/>
      <c r="BC126" s="421"/>
      <c r="BD126" s="417"/>
      <c r="BE126" s="418"/>
      <c r="BF126" s="415" t="s">
        <v>477</v>
      </c>
      <c r="BG126" s="315" t="s">
        <v>313</v>
      </c>
    </row>
    <row r="127" spans="1:59" ht="15.75" customHeight="1" x14ac:dyDescent="0.3">
      <c r="A127" s="448" t="s">
        <v>211</v>
      </c>
      <c r="B127" s="307" t="s">
        <v>19</v>
      </c>
      <c r="C127" s="239" t="s">
        <v>232</v>
      </c>
      <c r="D127" s="226"/>
      <c r="E127" s="6" t="str">
        <f t="shared" si="91"/>
        <v/>
      </c>
      <c r="F127" s="56"/>
      <c r="G127" s="6" t="str">
        <f t="shared" si="92"/>
        <v/>
      </c>
      <c r="H127" s="56"/>
      <c r="I127" s="59"/>
      <c r="J127" s="57">
        <v>1</v>
      </c>
      <c r="K127" s="6">
        <f t="shared" si="93"/>
        <v>14</v>
      </c>
      <c r="L127" s="56">
        <v>1</v>
      </c>
      <c r="M127" s="6">
        <f t="shared" si="94"/>
        <v>14</v>
      </c>
      <c r="N127" s="56">
        <v>2</v>
      </c>
      <c r="O127" s="60" t="s">
        <v>74</v>
      </c>
      <c r="P127" s="56"/>
      <c r="Q127" s="6" t="str">
        <f t="shared" si="95"/>
        <v/>
      </c>
      <c r="R127" s="56"/>
      <c r="S127" s="6" t="str">
        <f t="shared" si="96"/>
        <v/>
      </c>
      <c r="T127" s="56"/>
      <c r="U127" s="59"/>
      <c r="V127" s="57"/>
      <c r="W127" s="6" t="str">
        <f t="shared" si="97"/>
        <v/>
      </c>
      <c r="X127" s="56"/>
      <c r="Y127" s="6" t="str">
        <f t="shared" si="98"/>
        <v/>
      </c>
      <c r="Z127" s="56"/>
      <c r="AA127" s="60"/>
      <c r="AB127" s="56"/>
      <c r="AC127" s="6" t="str">
        <f t="shared" si="99"/>
        <v/>
      </c>
      <c r="AD127" s="56"/>
      <c r="AE127" s="6" t="str">
        <f t="shared" si="108"/>
        <v/>
      </c>
      <c r="AF127" s="56"/>
      <c r="AG127" s="59"/>
      <c r="AH127" s="57"/>
      <c r="AI127" s="6" t="str">
        <f t="shared" si="101"/>
        <v/>
      </c>
      <c r="AJ127" s="56"/>
      <c r="AK127" s="6" t="str">
        <f t="shared" si="102"/>
        <v/>
      </c>
      <c r="AL127" s="56"/>
      <c r="AM127" s="60"/>
      <c r="AN127" s="57"/>
      <c r="AO127" s="6" t="str">
        <f t="shared" si="103"/>
        <v/>
      </c>
      <c r="AP127" s="58"/>
      <c r="AQ127" s="6" t="str">
        <f t="shared" si="109"/>
        <v/>
      </c>
      <c r="AR127" s="58"/>
      <c r="AS127" s="61"/>
      <c r="AT127" s="56"/>
      <c r="AU127" s="6" t="str">
        <f t="shared" si="105"/>
        <v/>
      </c>
      <c r="AV127" s="56"/>
      <c r="AW127" s="6" t="str">
        <f t="shared" si="106"/>
        <v/>
      </c>
      <c r="AX127" s="56"/>
      <c r="AY127" s="56"/>
      <c r="AZ127" s="287"/>
      <c r="BA127" s="288"/>
      <c r="BB127" s="288"/>
      <c r="BC127" s="289"/>
      <c r="BD127" s="285"/>
      <c r="BE127" s="286"/>
      <c r="BF127" s="415" t="s">
        <v>477</v>
      </c>
      <c r="BG127" s="315" t="s">
        <v>233</v>
      </c>
    </row>
    <row r="128" spans="1:59" ht="15.75" customHeight="1" x14ac:dyDescent="0.3">
      <c r="A128" s="448" t="s">
        <v>163</v>
      </c>
      <c r="B128" s="307" t="s">
        <v>19</v>
      </c>
      <c r="C128" s="239" t="s">
        <v>164</v>
      </c>
      <c r="D128" s="226"/>
      <c r="E128" s="6" t="str">
        <f t="shared" si="91"/>
        <v/>
      </c>
      <c r="F128" s="56"/>
      <c r="G128" s="6" t="str">
        <f t="shared" si="92"/>
        <v/>
      </c>
      <c r="H128" s="56"/>
      <c r="I128" s="59"/>
      <c r="J128" s="57">
        <v>1</v>
      </c>
      <c r="K128" s="6">
        <f t="shared" si="93"/>
        <v>14</v>
      </c>
      <c r="L128" s="56">
        <v>1</v>
      </c>
      <c r="M128" s="6">
        <f t="shared" si="94"/>
        <v>14</v>
      </c>
      <c r="N128" s="56">
        <v>2</v>
      </c>
      <c r="O128" s="60" t="s">
        <v>71</v>
      </c>
      <c r="P128" s="56"/>
      <c r="Q128" s="6" t="str">
        <f t="shared" si="95"/>
        <v/>
      </c>
      <c r="R128" s="56"/>
      <c r="S128" s="6" t="str">
        <f t="shared" si="96"/>
        <v/>
      </c>
      <c r="T128" s="56"/>
      <c r="U128" s="59"/>
      <c r="V128" s="57"/>
      <c r="W128" s="6" t="str">
        <f t="shared" si="97"/>
        <v/>
      </c>
      <c r="X128" s="56"/>
      <c r="Y128" s="6" t="str">
        <f t="shared" si="98"/>
        <v/>
      </c>
      <c r="Z128" s="56"/>
      <c r="AA128" s="60"/>
      <c r="AB128" s="56"/>
      <c r="AC128" s="6" t="str">
        <f t="shared" si="99"/>
        <v/>
      </c>
      <c r="AD128" s="56"/>
      <c r="AE128" s="6" t="str">
        <f t="shared" si="100"/>
        <v/>
      </c>
      <c r="AF128" s="56"/>
      <c r="AG128" s="59"/>
      <c r="AH128" s="57"/>
      <c r="AI128" s="6" t="str">
        <f t="shared" si="101"/>
        <v/>
      </c>
      <c r="AJ128" s="56"/>
      <c r="AK128" s="6" t="str">
        <f t="shared" si="102"/>
        <v/>
      </c>
      <c r="AL128" s="56"/>
      <c r="AM128" s="60"/>
      <c r="AN128" s="57"/>
      <c r="AO128" s="6" t="str">
        <f t="shared" si="103"/>
        <v/>
      </c>
      <c r="AP128" s="58"/>
      <c r="AQ128" s="6" t="str">
        <f t="shared" si="104"/>
        <v/>
      </c>
      <c r="AR128" s="58"/>
      <c r="AS128" s="61"/>
      <c r="AT128" s="56"/>
      <c r="AU128" s="6" t="str">
        <f t="shared" si="105"/>
        <v/>
      </c>
      <c r="AV128" s="56"/>
      <c r="AW128" s="6" t="str">
        <f t="shared" si="106"/>
        <v/>
      </c>
      <c r="AX128" s="56"/>
      <c r="AY128" s="56"/>
      <c r="AZ128" s="469"/>
      <c r="BA128" s="470"/>
      <c r="BB128" s="470"/>
      <c r="BC128" s="471"/>
      <c r="BD128" s="463"/>
      <c r="BE128" s="464"/>
      <c r="BF128" s="251" t="s">
        <v>557</v>
      </c>
      <c r="BG128" s="315" t="s">
        <v>165</v>
      </c>
    </row>
    <row r="129" spans="1:59" ht="15.75" customHeight="1" x14ac:dyDescent="0.3">
      <c r="A129" s="448" t="s">
        <v>166</v>
      </c>
      <c r="B129" s="307" t="s">
        <v>19</v>
      </c>
      <c r="C129" s="239" t="s">
        <v>169</v>
      </c>
      <c r="D129" s="226"/>
      <c r="E129" s="6" t="str">
        <f t="shared" si="91"/>
        <v/>
      </c>
      <c r="F129" s="56"/>
      <c r="G129" s="6" t="str">
        <f t="shared" si="92"/>
        <v/>
      </c>
      <c r="H129" s="56"/>
      <c r="I129" s="59"/>
      <c r="J129" s="57">
        <v>1</v>
      </c>
      <c r="K129" s="6">
        <f t="shared" si="93"/>
        <v>14</v>
      </c>
      <c r="L129" s="56">
        <v>1</v>
      </c>
      <c r="M129" s="6">
        <f t="shared" si="94"/>
        <v>14</v>
      </c>
      <c r="N129" s="56">
        <v>3</v>
      </c>
      <c r="O129" s="60" t="s">
        <v>71</v>
      </c>
      <c r="P129" s="56"/>
      <c r="Q129" s="6" t="str">
        <f t="shared" si="95"/>
        <v/>
      </c>
      <c r="R129" s="56"/>
      <c r="S129" s="6" t="str">
        <f t="shared" si="96"/>
        <v/>
      </c>
      <c r="T129" s="56"/>
      <c r="U129" s="59"/>
      <c r="V129" s="57"/>
      <c r="W129" s="6" t="str">
        <f t="shared" si="97"/>
        <v/>
      </c>
      <c r="X129" s="56"/>
      <c r="Y129" s="6" t="str">
        <f t="shared" si="98"/>
        <v/>
      </c>
      <c r="Z129" s="56"/>
      <c r="AA129" s="60"/>
      <c r="AB129" s="56"/>
      <c r="AC129" s="6" t="str">
        <f t="shared" si="99"/>
        <v/>
      </c>
      <c r="AD129" s="56"/>
      <c r="AE129" s="6" t="str">
        <f t="shared" si="100"/>
        <v/>
      </c>
      <c r="AF129" s="56"/>
      <c r="AG129" s="59"/>
      <c r="AH129" s="57"/>
      <c r="AI129" s="6" t="str">
        <f t="shared" si="101"/>
        <v/>
      </c>
      <c r="AJ129" s="56"/>
      <c r="AK129" s="6" t="str">
        <f t="shared" si="102"/>
        <v/>
      </c>
      <c r="AL129" s="56"/>
      <c r="AM129" s="60"/>
      <c r="AN129" s="57"/>
      <c r="AO129" s="6" t="str">
        <f t="shared" si="103"/>
        <v/>
      </c>
      <c r="AP129" s="58"/>
      <c r="AQ129" s="6" t="str">
        <f t="shared" si="104"/>
        <v/>
      </c>
      <c r="AR129" s="58"/>
      <c r="AS129" s="61"/>
      <c r="AT129" s="56"/>
      <c r="AU129" s="6" t="str">
        <f t="shared" si="105"/>
        <v/>
      </c>
      <c r="AV129" s="56"/>
      <c r="AW129" s="6" t="str">
        <f t="shared" si="106"/>
        <v/>
      </c>
      <c r="AX129" s="56"/>
      <c r="AY129" s="56"/>
      <c r="AZ129" s="469"/>
      <c r="BA129" s="470"/>
      <c r="BB129" s="470"/>
      <c r="BC129" s="471"/>
      <c r="BD129" s="463"/>
      <c r="BE129" s="464"/>
      <c r="BF129" s="251" t="s">
        <v>557</v>
      </c>
      <c r="BG129" s="315" t="s">
        <v>172</v>
      </c>
    </row>
    <row r="130" spans="1:59" ht="16.5" x14ac:dyDescent="0.3">
      <c r="A130" s="448" t="s">
        <v>167</v>
      </c>
      <c r="B130" s="307" t="s">
        <v>19</v>
      </c>
      <c r="C130" s="239" t="s">
        <v>170</v>
      </c>
      <c r="D130" s="226"/>
      <c r="E130" s="6" t="str">
        <f t="shared" si="91"/>
        <v/>
      </c>
      <c r="F130" s="56"/>
      <c r="G130" s="6" t="str">
        <f t="shared" si="92"/>
        <v/>
      </c>
      <c r="H130" s="56"/>
      <c r="I130" s="59"/>
      <c r="J130" s="57">
        <v>1</v>
      </c>
      <c r="K130" s="6">
        <f t="shared" si="93"/>
        <v>14</v>
      </c>
      <c r="L130" s="56">
        <v>1</v>
      </c>
      <c r="M130" s="6">
        <f t="shared" si="94"/>
        <v>14</v>
      </c>
      <c r="N130" s="56">
        <v>3</v>
      </c>
      <c r="O130" s="60" t="s">
        <v>71</v>
      </c>
      <c r="P130" s="56"/>
      <c r="Q130" s="6" t="str">
        <f t="shared" si="95"/>
        <v/>
      </c>
      <c r="R130" s="56"/>
      <c r="S130" s="6" t="str">
        <f t="shared" si="96"/>
        <v/>
      </c>
      <c r="T130" s="56"/>
      <c r="U130" s="59"/>
      <c r="V130" s="57"/>
      <c r="W130" s="6" t="str">
        <f t="shared" si="97"/>
        <v/>
      </c>
      <c r="X130" s="56"/>
      <c r="Y130" s="6" t="str">
        <f t="shared" si="98"/>
        <v/>
      </c>
      <c r="Z130" s="56"/>
      <c r="AA130" s="60"/>
      <c r="AB130" s="56"/>
      <c r="AC130" s="6" t="str">
        <f t="shared" si="99"/>
        <v/>
      </c>
      <c r="AD130" s="56"/>
      <c r="AE130" s="6" t="str">
        <f t="shared" si="100"/>
        <v/>
      </c>
      <c r="AF130" s="56"/>
      <c r="AG130" s="59"/>
      <c r="AH130" s="57"/>
      <c r="AI130" s="6" t="str">
        <f t="shared" si="101"/>
        <v/>
      </c>
      <c r="AJ130" s="56"/>
      <c r="AK130" s="6" t="str">
        <f t="shared" si="102"/>
        <v/>
      </c>
      <c r="AL130" s="56"/>
      <c r="AM130" s="60"/>
      <c r="AN130" s="57"/>
      <c r="AO130" s="6" t="str">
        <f t="shared" si="103"/>
        <v/>
      </c>
      <c r="AP130" s="58"/>
      <c r="AQ130" s="6" t="str">
        <f t="shared" si="104"/>
        <v/>
      </c>
      <c r="AR130" s="58"/>
      <c r="AS130" s="61"/>
      <c r="AT130" s="56"/>
      <c r="AU130" s="6" t="str">
        <f t="shared" si="105"/>
        <v/>
      </c>
      <c r="AV130" s="56"/>
      <c r="AW130" s="6" t="str">
        <f t="shared" si="106"/>
        <v/>
      </c>
      <c r="AX130" s="56"/>
      <c r="AY130" s="56"/>
      <c r="AZ130" s="469"/>
      <c r="BA130" s="470"/>
      <c r="BB130" s="470"/>
      <c r="BC130" s="471"/>
      <c r="BD130" s="463"/>
      <c r="BE130" s="464"/>
      <c r="BF130" s="251" t="s">
        <v>557</v>
      </c>
      <c r="BG130" s="315" t="s">
        <v>173</v>
      </c>
    </row>
    <row r="131" spans="1:59" ht="15.75" customHeight="1" x14ac:dyDescent="0.3">
      <c r="A131" s="448" t="s">
        <v>168</v>
      </c>
      <c r="B131" s="257" t="s">
        <v>19</v>
      </c>
      <c r="C131" s="306" t="s">
        <v>171</v>
      </c>
      <c r="D131" s="226"/>
      <c r="E131" s="6" t="str">
        <f t="shared" si="91"/>
        <v/>
      </c>
      <c r="F131" s="56"/>
      <c r="G131" s="6" t="str">
        <f t="shared" si="92"/>
        <v/>
      </c>
      <c r="H131" s="56"/>
      <c r="I131" s="59"/>
      <c r="J131" s="57">
        <v>1</v>
      </c>
      <c r="K131" s="6">
        <f t="shared" si="93"/>
        <v>14</v>
      </c>
      <c r="L131" s="56">
        <v>1</v>
      </c>
      <c r="M131" s="6">
        <f t="shared" si="94"/>
        <v>14</v>
      </c>
      <c r="N131" s="56">
        <v>3</v>
      </c>
      <c r="O131" s="60" t="s">
        <v>71</v>
      </c>
      <c r="P131" s="56"/>
      <c r="Q131" s="6" t="str">
        <f t="shared" si="95"/>
        <v/>
      </c>
      <c r="R131" s="56"/>
      <c r="S131" s="6" t="str">
        <f t="shared" si="96"/>
        <v/>
      </c>
      <c r="T131" s="56"/>
      <c r="U131" s="59"/>
      <c r="V131" s="57"/>
      <c r="W131" s="6" t="str">
        <f t="shared" si="97"/>
        <v/>
      </c>
      <c r="X131" s="56"/>
      <c r="Y131" s="6" t="str">
        <f t="shared" si="98"/>
        <v/>
      </c>
      <c r="Z131" s="56"/>
      <c r="AA131" s="60"/>
      <c r="AB131" s="56"/>
      <c r="AC131" s="6" t="str">
        <f t="shared" si="99"/>
        <v/>
      </c>
      <c r="AD131" s="56"/>
      <c r="AE131" s="6" t="str">
        <f t="shared" si="100"/>
        <v/>
      </c>
      <c r="AF131" s="56"/>
      <c r="AG131" s="59"/>
      <c r="AH131" s="57"/>
      <c r="AI131" s="6" t="str">
        <f t="shared" si="101"/>
        <v/>
      </c>
      <c r="AJ131" s="56"/>
      <c r="AK131" s="6" t="str">
        <f t="shared" si="102"/>
        <v/>
      </c>
      <c r="AL131" s="56"/>
      <c r="AM131" s="60"/>
      <c r="AN131" s="57"/>
      <c r="AO131" s="6" t="str">
        <f t="shared" si="103"/>
        <v/>
      </c>
      <c r="AP131" s="58"/>
      <c r="AQ131" s="6" t="str">
        <f t="shared" si="104"/>
        <v/>
      </c>
      <c r="AR131" s="58"/>
      <c r="AS131" s="61"/>
      <c r="AT131" s="56"/>
      <c r="AU131" s="6" t="str">
        <f t="shared" si="105"/>
        <v/>
      </c>
      <c r="AV131" s="56"/>
      <c r="AW131" s="6" t="str">
        <f t="shared" si="106"/>
        <v/>
      </c>
      <c r="AX131" s="56"/>
      <c r="AY131" s="56"/>
      <c r="AZ131" s="460"/>
      <c r="BA131" s="461"/>
      <c r="BB131" s="461"/>
      <c r="BC131" s="462"/>
      <c r="BD131" s="463"/>
      <c r="BE131" s="464"/>
      <c r="BF131" s="251" t="s">
        <v>557</v>
      </c>
      <c r="BG131" s="315" t="s">
        <v>173</v>
      </c>
    </row>
    <row r="132" spans="1:59" ht="15" customHeight="1" x14ac:dyDescent="0.3">
      <c r="A132" s="448" t="s">
        <v>536</v>
      </c>
      <c r="B132" s="307" t="s">
        <v>19</v>
      </c>
      <c r="C132" s="239" t="s">
        <v>537</v>
      </c>
      <c r="D132" s="56"/>
      <c r="E132" s="6" t="str">
        <f>IF(D132*14=0,"",D132*14)</f>
        <v/>
      </c>
      <c r="F132" s="56"/>
      <c r="G132" s="6" t="str">
        <f>IF(F132*14=0,"",F132*14)</f>
        <v/>
      </c>
      <c r="H132" s="56"/>
      <c r="I132" s="59"/>
      <c r="J132" s="407">
        <v>1</v>
      </c>
      <c r="K132" s="405">
        <f t="shared" ref="K132" si="110">IF(J132*14=0,"",J132*14)</f>
        <v>14</v>
      </c>
      <c r="L132" s="406">
        <v>1</v>
      </c>
      <c r="M132" s="405">
        <f t="shared" ref="M132" si="111">IF(L132*14=0,"",L132*14)</f>
        <v>14</v>
      </c>
      <c r="N132" s="56">
        <v>2</v>
      </c>
      <c r="O132" s="60" t="s">
        <v>74</v>
      </c>
      <c r="P132" s="56"/>
      <c r="Q132" s="6" t="str">
        <f>IF(P132*14=0,"",P132*14)</f>
        <v/>
      </c>
      <c r="R132" s="56"/>
      <c r="S132" s="6" t="str">
        <f>IF(R132*14=0,"",R132*14)</f>
        <v/>
      </c>
      <c r="T132" s="56"/>
      <c r="U132" s="59"/>
      <c r="V132" s="57"/>
      <c r="W132" s="6" t="str">
        <f>IF(V132*14=0,"",V132*14)</f>
        <v/>
      </c>
      <c r="X132" s="56"/>
      <c r="Y132" s="6" t="str">
        <f>IF(X132*14=0,"",X132*14)</f>
        <v/>
      </c>
      <c r="Z132" s="56"/>
      <c r="AA132" s="60"/>
      <c r="AB132" s="56"/>
      <c r="AC132" s="6" t="str">
        <f>IF(AB132*14=0,"",AB132*14)</f>
        <v/>
      </c>
      <c r="AD132" s="56"/>
      <c r="AE132" s="6" t="str">
        <f>IF(AD132*14=0,"",AD132*14)</f>
        <v/>
      </c>
      <c r="AF132" s="56"/>
      <c r="AG132" s="59"/>
      <c r="AH132" s="57"/>
      <c r="AI132" s="6" t="str">
        <f>IF(AH132*14=0,"",AH132*14)</f>
        <v/>
      </c>
      <c r="AJ132" s="56"/>
      <c r="AK132" s="6" t="str">
        <f>IF(AJ132*14=0,"",AJ132*14)</f>
        <v/>
      </c>
      <c r="AL132" s="56"/>
      <c r="AM132" s="60"/>
      <c r="AN132" s="57"/>
      <c r="AO132" s="6" t="str">
        <f>IF(AN132*14=0,"",AN132*14)</f>
        <v/>
      </c>
      <c r="AP132" s="58"/>
      <c r="AQ132" s="6" t="str">
        <f>IF(AP132*14=0,"",AP132*14)</f>
        <v/>
      </c>
      <c r="AR132" s="58"/>
      <c r="AS132" s="61"/>
      <c r="AT132" s="56"/>
      <c r="AU132" s="6" t="str">
        <f t="shared" si="105"/>
        <v/>
      </c>
      <c r="AV132" s="56"/>
      <c r="AW132" s="6" t="str">
        <f>IF(AV132*14=0,"",AV132*14)</f>
        <v/>
      </c>
      <c r="AX132" s="56"/>
      <c r="AY132" s="56"/>
      <c r="AZ132" s="460"/>
      <c r="BA132" s="461"/>
      <c r="BB132" s="461"/>
      <c r="BC132" s="462"/>
      <c r="BD132" s="463"/>
      <c r="BE132" s="464"/>
      <c r="BF132" s="252" t="s">
        <v>558</v>
      </c>
      <c r="BG132" s="315" t="s">
        <v>251</v>
      </c>
    </row>
    <row r="133" spans="1:59" ht="16.5" x14ac:dyDescent="0.3">
      <c r="A133" s="448" t="s">
        <v>567</v>
      </c>
      <c r="B133" s="307" t="s">
        <v>19</v>
      </c>
      <c r="C133" s="239" t="s">
        <v>568</v>
      </c>
      <c r="D133" s="56"/>
      <c r="E133" s="6"/>
      <c r="F133" s="56"/>
      <c r="G133" s="6"/>
      <c r="H133" s="56"/>
      <c r="I133" s="59"/>
      <c r="J133" s="268">
        <v>2</v>
      </c>
      <c r="K133" s="6">
        <v>14</v>
      </c>
      <c r="L133" s="263"/>
      <c r="M133" s="6">
        <v>14</v>
      </c>
      <c r="N133" s="56">
        <v>2</v>
      </c>
      <c r="O133" s="60" t="s">
        <v>74</v>
      </c>
      <c r="P133" s="56"/>
      <c r="Q133" s="6"/>
      <c r="R133" s="56"/>
      <c r="S133" s="6"/>
      <c r="T133" s="56"/>
      <c r="U133" s="59"/>
      <c r="V133" s="57"/>
      <c r="W133" s="6"/>
      <c r="X133" s="56"/>
      <c r="Y133" s="6"/>
      <c r="Z133" s="56"/>
      <c r="AA133" s="60"/>
      <c r="AB133" s="56"/>
      <c r="AC133" s="6"/>
      <c r="AD133" s="56"/>
      <c r="AE133" s="6"/>
      <c r="AF133" s="56"/>
      <c r="AG133" s="59"/>
      <c r="AH133" s="57"/>
      <c r="AI133" s="6"/>
      <c r="AJ133" s="56"/>
      <c r="AK133" s="6"/>
      <c r="AL133" s="56"/>
      <c r="AM133" s="60"/>
      <c r="AN133" s="57"/>
      <c r="AO133" s="6"/>
      <c r="AP133" s="58"/>
      <c r="AQ133" s="6"/>
      <c r="AR133" s="58"/>
      <c r="AS133" s="61"/>
      <c r="AT133" s="56"/>
      <c r="AU133" s="6"/>
      <c r="AV133" s="56"/>
      <c r="AW133" s="6"/>
      <c r="AX133" s="56"/>
      <c r="AY133" s="56"/>
      <c r="AZ133" s="282"/>
      <c r="BA133" s="283"/>
      <c r="BB133" s="283"/>
      <c r="BC133" s="284"/>
      <c r="BD133" s="285"/>
      <c r="BE133" s="286"/>
      <c r="BF133" s="415" t="s">
        <v>477</v>
      </c>
      <c r="BG133" s="315" t="s">
        <v>127</v>
      </c>
    </row>
    <row r="134" spans="1:59" ht="16.5" x14ac:dyDescent="0.3">
      <c r="A134" s="448" t="s">
        <v>235</v>
      </c>
      <c r="B134" s="257" t="s">
        <v>19</v>
      </c>
      <c r="C134" s="239" t="s">
        <v>244</v>
      </c>
      <c r="D134" s="56"/>
      <c r="E134" s="6"/>
      <c r="F134" s="56"/>
      <c r="G134" s="6"/>
      <c r="H134" s="56"/>
      <c r="I134" s="59"/>
      <c r="J134" s="268">
        <v>2</v>
      </c>
      <c r="K134" s="6">
        <f t="shared" ref="K134:K139" si="112">IF(J134*14=0,"",J134*14)</f>
        <v>28</v>
      </c>
      <c r="L134" s="263"/>
      <c r="M134" s="6"/>
      <c r="N134" s="56">
        <v>2</v>
      </c>
      <c r="O134" s="60" t="s">
        <v>74</v>
      </c>
      <c r="P134" s="56"/>
      <c r="Q134" s="6"/>
      <c r="R134" s="56"/>
      <c r="S134" s="6"/>
      <c r="T134" s="56"/>
      <c r="U134" s="59"/>
      <c r="V134" s="57"/>
      <c r="W134" s="6"/>
      <c r="X134" s="56"/>
      <c r="Y134" s="6"/>
      <c r="Z134" s="56"/>
      <c r="AA134" s="60"/>
      <c r="AB134" s="56"/>
      <c r="AC134" s="6"/>
      <c r="AD134" s="56"/>
      <c r="AE134" s="6"/>
      <c r="AF134" s="56"/>
      <c r="AG134" s="59"/>
      <c r="AH134" s="57"/>
      <c r="AI134" s="6"/>
      <c r="AJ134" s="56"/>
      <c r="AK134" s="6"/>
      <c r="AL134" s="56"/>
      <c r="AM134" s="60"/>
      <c r="AN134" s="57"/>
      <c r="AO134" s="6"/>
      <c r="AP134" s="58"/>
      <c r="AQ134" s="6"/>
      <c r="AR134" s="58"/>
      <c r="AS134" s="61"/>
      <c r="AT134" s="56"/>
      <c r="AU134" s="6"/>
      <c r="AV134" s="56"/>
      <c r="AW134" s="6"/>
      <c r="AX134" s="56"/>
      <c r="AY134" s="56"/>
      <c r="AZ134" s="282"/>
      <c r="BA134" s="283"/>
      <c r="BB134" s="283"/>
      <c r="BC134" s="284"/>
      <c r="BD134" s="285"/>
      <c r="BE134" s="286"/>
      <c r="BF134" s="251" t="s">
        <v>556</v>
      </c>
      <c r="BG134" s="315" t="s">
        <v>216</v>
      </c>
    </row>
    <row r="135" spans="1:59" s="404" customFormat="1" ht="15.75" customHeight="1" x14ac:dyDescent="0.3">
      <c r="A135" s="448" t="s">
        <v>378</v>
      </c>
      <c r="B135" s="257" t="s">
        <v>19</v>
      </c>
      <c r="C135" s="239" t="s">
        <v>340</v>
      </c>
      <c r="D135" s="414"/>
      <c r="E135" s="405"/>
      <c r="F135" s="406"/>
      <c r="G135" s="405"/>
      <c r="H135" s="406"/>
      <c r="I135" s="409"/>
      <c r="J135" s="407">
        <v>1</v>
      </c>
      <c r="K135" s="405">
        <f t="shared" si="112"/>
        <v>14</v>
      </c>
      <c r="L135" s="406">
        <v>1</v>
      </c>
      <c r="M135" s="405">
        <f t="shared" ref="M135:M140" si="113">IF(L135*14=0,"",L135*14)</f>
        <v>14</v>
      </c>
      <c r="N135" s="406">
        <v>2</v>
      </c>
      <c r="O135" s="410" t="s">
        <v>74</v>
      </c>
      <c r="P135" s="406"/>
      <c r="Q135" s="405"/>
      <c r="R135" s="406"/>
      <c r="S135" s="405"/>
      <c r="T135" s="406"/>
      <c r="U135" s="409"/>
      <c r="V135" s="407"/>
      <c r="W135" s="405"/>
      <c r="X135" s="406"/>
      <c r="Y135" s="405"/>
      <c r="Z135" s="406"/>
      <c r="AA135" s="410"/>
      <c r="AB135" s="406"/>
      <c r="AC135" s="405"/>
      <c r="AD135" s="406"/>
      <c r="AE135" s="405"/>
      <c r="AF135" s="406"/>
      <c r="AG135" s="409"/>
      <c r="AH135" s="407"/>
      <c r="AI135" s="405"/>
      <c r="AJ135" s="406"/>
      <c r="AK135" s="405"/>
      <c r="AL135" s="406"/>
      <c r="AM135" s="410"/>
      <c r="AN135" s="407"/>
      <c r="AO135" s="405"/>
      <c r="AP135" s="408"/>
      <c r="AQ135" s="405"/>
      <c r="AR135" s="408"/>
      <c r="AS135" s="411"/>
      <c r="AT135" s="406"/>
      <c r="AU135" s="405"/>
      <c r="AV135" s="406"/>
      <c r="AW135" s="405"/>
      <c r="AX135" s="406"/>
      <c r="AY135" s="406"/>
      <c r="AZ135" s="460"/>
      <c r="BA135" s="461"/>
      <c r="BB135" s="461"/>
      <c r="BC135" s="462"/>
      <c r="BD135" s="463"/>
      <c r="BE135" s="464"/>
      <c r="BF135" s="251" t="s">
        <v>556</v>
      </c>
      <c r="BG135" s="315" t="s">
        <v>368</v>
      </c>
    </row>
    <row r="136" spans="1:59" ht="16.5" x14ac:dyDescent="0.3">
      <c r="A136" s="448" t="s">
        <v>205</v>
      </c>
      <c r="B136" s="257" t="s">
        <v>19</v>
      </c>
      <c r="C136" s="239" t="s">
        <v>243</v>
      </c>
      <c r="D136" s="56"/>
      <c r="E136" s="6"/>
      <c r="F136" s="56"/>
      <c r="G136" s="6"/>
      <c r="H136" s="56"/>
      <c r="I136" s="59"/>
      <c r="J136" s="57">
        <v>2</v>
      </c>
      <c r="K136" s="6">
        <f t="shared" si="112"/>
        <v>28</v>
      </c>
      <c r="L136" s="56"/>
      <c r="M136" s="297" t="str">
        <f t="shared" si="113"/>
        <v/>
      </c>
      <c r="N136" s="56">
        <v>2</v>
      </c>
      <c r="O136" s="60" t="s">
        <v>74</v>
      </c>
      <c r="P136" s="56"/>
      <c r="Q136" s="6"/>
      <c r="R136" s="56"/>
      <c r="S136" s="6"/>
      <c r="T136" s="56"/>
      <c r="U136" s="59"/>
      <c r="V136" s="57"/>
      <c r="W136" s="6"/>
      <c r="X136" s="56"/>
      <c r="Y136" s="6"/>
      <c r="Z136" s="56"/>
      <c r="AA136" s="60"/>
      <c r="AB136" s="56"/>
      <c r="AC136" s="6"/>
      <c r="AD136" s="56"/>
      <c r="AE136" s="6"/>
      <c r="AF136" s="56"/>
      <c r="AG136" s="59"/>
      <c r="AH136" s="57"/>
      <c r="AI136" s="6"/>
      <c r="AJ136" s="56"/>
      <c r="AK136" s="6"/>
      <c r="AL136" s="56"/>
      <c r="AM136" s="60"/>
      <c r="AN136" s="57"/>
      <c r="AO136" s="6"/>
      <c r="AP136" s="58"/>
      <c r="AQ136" s="6"/>
      <c r="AR136" s="58"/>
      <c r="AS136" s="61"/>
      <c r="AT136" s="56"/>
      <c r="AU136" s="6"/>
      <c r="AV136" s="56"/>
      <c r="AW136" s="6"/>
      <c r="AX136" s="56"/>
      <c r="AY136" s="56"/>
      <c r="AZ136" s="282"/>
      <c r="BA136" s="283"/>
      <c r="BB136" s="283"/>
      <c r="BC136" s="284"/>
      <c r="BD136" s="285"/>
      <c r="BE136" s="286"/>
      <c r="BF136" s="252" t="s">
        <v>558</v>
      </c>
      <c r="BG136" s="315" t="s">
        <v>199</v>
      </c>
    </row>
    <row r="137" spans="1:59" ht="16.5" x14ac:dyDescent="0.3">
      <c r="A137" s="448" t="s">
        <v>242</v>
      </c>
      <c r="B137" s="257" t="s">
        <v>19</v>
      </c>
      <c r="C137" s="239" t="s">
        <v>241</v>
      </c>
      <c r="D137" s="56"/>
      <c r="E137" s="6"/>
      <c r="F137" s="56"/>
      <c r="G137" s="6"/>
      <c r="H137" s="56"/>
      <c r="I137" s="59"/>
      <c r="J137" s="57">
        <v>2</v>
      </c>
      <c r="K137" s="6">
        <f t="shared" si="112"/>
        <v>28</v>
      </c>
      <c r="L137" s="56"/>
      <c r="M137" s="297" t="str">
        <f t="shared" si="113"/>
        <v/>
      </c>
      <c r="N137" s="56">
        <v>2</v>
      </c>
      <c r="O137" s="60" t="s">
        <v>74</v>
      </c>
      <c r="P137" s="56"/>
      <c r="Q137" s="6"/>
      <c r="R137" s="56"/>
      <c r="S137" s="6"/>
      <c r="T137" s="56"/>
      <c r="U137" s="59"/>
      <c r="V137" s="57"/>
      <c r="W137" s="6"/>
      <c r="X137" s="56"/>
      <c r="Y137" s="6"/>
      <c r="Z137" s="56"/>
      <c r="AA137" s="60"/>
      <c r="AB137" s="56"/>
      <c r="AC137" s="6"/>
      <c r="AD137" s="56"/>
      <c r="AE137" s="6"/>
      <c r="AF137" s="56"/>
      <c r="AG137" s="59"/>
      <c r="AH137" s="57"/>
      <c r="AI137" s="6"/>
      <c r="AJ137" s="56"/>
      <c r="AK137" s="6"/>
      <c r="AL137" s="56"/>
      <c r="AM137" s="60"/>
      <c r="AN137" s="57"/>
      <c r="AO137" s="6"/>
      <c r="AP137" s="58"/>
      <c r="AQ137" s="6"/>
      <c r="AR137" s="58"/>
      <c r="AS137" s="61"/>
      <c r="AT137" s="56"/>
      <c r="AU137" s="6"/>
      <c r="AV137" s="56"/>
      <c r="AW137" s="6"/>
      <c r="AX137" s="56"/>
      <c r="AY137" s="56"/>
      <c r="AZ137" s="282"/>
      <c r="BA137" s="283"/>
      <c r="BB137" s="283"/>
      <c r="BC137" s="284"/>
      <c r="BD137" s="285"/>
      <c r="BE137" s="286"/>
      <c r="BF137" s="252" t="s">
        <v>558</v>
      </c>
      <c r="BG137" s="315" t="s">
        <v>199</v>
      </c>
    </row>
    <row r="138" spans="1:59" ht="16.5" x14ac:dyDescent="0.3">
      <c r="A138" s="448" t="s">
        <v>234</v>
      </c>
      <c r="B138" s="257" t="s">
        <v>19</v>
      </c>
      <c r="C138" s="239" t="s">
        <v>236</v>
      </c>
      <c r="D138" s="56"/>
      <c r="E138" s="6"/>
      <c r="F138" s="56"/>
      <c r="G138" s="6"/>
      <c r="H138" s="56"/>
      <c r="I138" s="59"/>
      <c r="J138" s="57">
        <v>2</v>
      </c>
      <c r="K138" s="6">
        <f t="shared" si="112"/>
        <v>28</v>
      </c>
      <c r="L138" s="56"/>
      <c r="M138" s="297" t="str">
        <f t="shared" si="113"/>
        <v/>
      </c>
      <c r="N138" s="56">
        <v>2</v>
      </c>
      <c r="O138" s="60" t="s">
        <v>74</v>
      </c>
      <c r="P138" s="56"/>
      <c r="Q138" s="6"/>
      <c r="R138" s="56"/>
      <c r="S138" s="6"/>
      <c r="T138" s="56"/>
      <c r="U138" s="59"/>
      <c r="V138" s="57"/>
      <c r="W138" s="6"/>
      <c r="X138" s="56"/>
      <c r="Y138" s="6"/>
      <c r="Z138" s="56"/>
      <c r="AA138" s="60"/>
      <c r="AB138" s="56"/>
      <c r="AC138" s="6"/>
      <c r="AD138" s="56"/>
      <c r="AE138" s="6"/>
      <c r="AF138" s="56"/>
      <c r="AG138" s="59"/>
      <c r="AH138" s="57"/>
      <c r="AI138" s="6"/>
      <c r="AJ138" s="56"/>
      <c r="AK138" s="6"/>
      <c r="AL138" s="56"/>
      <c r="AM138" s="60"/>
      <c r="AN138" s="57"/>
      <c r="AO138" s="6"/>
      <c r="AP138" s="58"/>
      <c r="AQ138" s="6"/>
      <c r="AR138" s="58"/>
      <c r="AS138" s="61"/>
      <c r="AT138" s="56"/>
      <c r="AU138" s="6"/>
      <c r="AV138" s="56"/>
      <c r="AW138" s="6"/>
      <c r="AX138" s="56"/>
      <c r="AY138" s="56"/>
      <c r="AZ138" s="282"/>
      <c r="BA138" s="283"/>
      <c r="BB138" s="283"/>
      <c r="BC138" s="284"/>
      <c r="BD138" s="285"/>
      <c r="BE138" s="286"/>
      <c r="BF138" s="252" t="s">
        <v>558</v>
      </c>
      <c r="BG138" s="315" t="s">
        <v>199</v>
      </c>
    </row>
    <row r="139" spans="1:59" ht="16.5" x14ac:dyDescent="0.3">
      <c r="A139" s="448" t="s">
        <v>240</v>
      </c>
      <c r="B139" s="257" t="s">
        <v>19</v>
      </c>
      <c r="C139" s="239" t="s">
        <v>237</v>
      </c>
      <c r="D139" s="56"/>
      <c r="E139" s="6"/>
      <c r="F139" s="56"/>
      <c r="G139" s="6"/>
      <c r="H139" s="56"/>
      <c r="I139" s="59"/>
      <c r="J139" s="57">
        <v>2</v>
      </c>
      <c r="K139" s="6">
        <f t="shared" si="112"/>
        <v>28</v>
      </c>
      <c r="L139" s="56"/>
      <c r="M139" s="297" t="str">
        <f t="shared" si="113"/>
        <v/>
      </c>
      <c r="N139" s="56">
        <v>2</v>
      </c>
      <c r="O139" s="60" t="s">
        <v>74</v>
      </c>
      <c r="P139" s="56"/>
      <c r="Q139" s="6"/>
      <c r="R139" s="56"/>
      <c r="S139" s="6"/>
      <c r="T139" s="56"/>
      <c r="U139" s="59"/>
      <c r="V139" s="57"/>
      <c r="W139" s="6"/>
      <c r="X139" s="56"/>
      <c r="Y139" s="6"/>
      <c r="Z139" s="56"/>
      <c r="AA139" s="60"/>
      <c r="AB139" s="56"/>
      <c r="AC139" s="6"/>
      <c r="AD139" s="56"/>
      <c r="AE139" s="6"/>
      <c r="AF139" s="56"/>
      <c r="AG139" s="59"/>
      <c r="AH139" s="57"/>
      <c r="AI139" s="6"/>
      <c r="AJ139" s="56"/>
      <c r="AK139" s="6"/>
      <c r="AL139" s="56"/>
      <c r="AM139" s="60"/>
      <c r="AN139" s="57"/>
      <c r="AO139" s="6"/>
      <c r="AP139" s="58"/>
      <c r="AQ139" s="6"/>
      <c r="AR139" s="58"/>
      <c r="AS139" s="61"/>
      <c r="AT139" s="56"/>
      <c r="AU139" s="6"/>
      <c r="AV139" s="56"/>
      <c r="AW139" s="6"/>
      <c r="AX139" s="56"/>
      <c r="AY139" s="56"/>
      <c r="AZ139" s="282"/>
      <c r="BA139" s="283"/>
      <c r="BB139" s="283"/>
      <c r="BC139" s="284"/>
      <c r="BD139" s="285"/>
      <c r="BE139" s="286"/>
      <c r="BF139" s="252" t="s">
        <v>558</v>
      </c>
      <c r="BG139" s="315" t="s">
        <v>199</v>
      </c>
    </row>
    <row r="140" spans="1:59" s="404" customFormat="1" ht="16.5" x14ac:dyDescent="0.3">
      <c r="A140" s="448" t="s">
        <v>252</v>
      </c>
      <c r="B140" s="257" t="s">
        <v>19</v>
      </c>
      <c r="C140" s="239" t="s">
        <v>253</v>
      </c>
      <c r="D140" s="406"/>
      <c r="E140" s="405"/>
      <c r="F140" s="406"/>
      <c r="G140" s="405"/>
      <c r="H140" s="406"/>
      <c r="I140" s="409"/>
      <c r="J140" s="407"/>
      <c r="K140" s="405"/>
      <c r="L140" s="406">
        <v>2</v>
      </c>
      <c r="M140" s="297">
        <f t="shared" si="113"/>
        <v>28</v>
      </c>
      <c r="N140" s="406">
        <v>2</v>
      </c>
      <c r="O140" s="410" t="s">
        <v>71</v>
      </c>
      <c r="P140" s="406"/>
      <c r="Q140" s="405"/>
      <c r="R140" s="406"/>
      <c r="S140" s="405"/>
      <c r="T140" s="406"/>
      <c r="U140" s="409"/>
      <c r="V140" s="407"/>
      <c r="W140" s="405"/>
      <c r="X140" s="406"/>
      <c r="Y140" s="405"/>
      <c r="Z140" s="406"/>
      <c r="AA140" s="410"/>
      <c r="AB140" s="406"/>
      <c r="AC140" s="405"/>
      <c r="AD140" s="406"/>
      <c r="AE140" s="405"/>
      <c r="AF140" s="406"/>
      <c r="AG140" s="409"/>
      <c r="AH140" s="407"/>
      <c r="AI140" s="405"/>
      <c r="AJ140" s="406"/>
      <c r="AK140" s="405"/>
      <c r="AL140" s="406"/>
      <c r="AM140" s="410"/>
      <c r="AN140" s="407"/>
      <c r="AO140" s="405"/>
      <c r="AP140" s="408"/>
      <c r="AQ140" s="405"/>
      <c r="AR140" s="408"/>
      <c r="AS140" s="411"/>
      <c r="AT140" s="406"/>
      <c r="AU140" s="405"/>
      <c r="AV140" s="406"/>
      <c r="AW140" s="405"/>
      <c r="AX140" s="406"/>
      <c r="AY140" s="406"/>
      <c r="AZ140" s="431"/>
      <c r="BA140" s="432"/>
      <c r="BB140" s="432"/>
      <c r="BC140" s="433"/>
      <c r="BD140" s="429"/>
      <c r="BE140" s="430"/>
      <c r="BF140" s="252" t="s">
        <v>558</v>
      </c>
      <c r="BG140" s="315" t="s">
        <v>251</v>
      </c>
    </row>
    <row r="141" spans="1:59" ht="15.6" customHeight="1" x14ac:dyDescent="0.3">
      <c r="A141" s="448" t="s">
        <v>351</v>
      </c>
      <c r="B141" s="257" t="s">
        <v>19</v>
      </c>
      <c r="C141" s="291" t="s">
        <v>352</v>
      </c>
      <c r="D141" s="290"/>
      <c r="E141" s="6"/>
      <c r="F141" s="56"/>
      <c r="G141" s="6"/>
      <c r="H141" s="56"/>
      <c r="I141" s="59"/>
      <c r="J141" s="57">
        <v>1</v>
      </c>
      <c r="K141" s="6">
        <f t="shared" ref="K141:K143" si="114">IF(J141*14=0,"",J141*14)</f>
        <v>14</v>
      </c>
      <c r="L141" s="56">
        <v>1</v>
      </c>
      <c r="M141" s="6">
        <f t="shared" ref="M141:M144" si="115">IF(L141*14=0,"",L141*14)</f>
        <v>14</v>
      </c>
      <c r="N141" s="56">
        <v>3</v>
      </c>
      <c r="O141" s="60" t="s">
        <v>74</v>
      </c>
      <c r="P141" s="56"/>
      <c r="Q141" s="6"/>
      <c r="R141" s="56"/>
      <c r="S141" s="6"/>
      <c r="T141" s="56"/>
      <c r="U141" s="59"/>
      <c r="V141" s="57"/>
      <c r="W141" s="6"/>
      <c r="X141" s="56"/>
      <c r="Y141" s="6"/>
      <c r="Z141" s="56"/>
      <c r="AA141" s="60"/>
      <c r="AB141" s="56"/>
      <c r="AC141" s="6"/>
      <c r="AD141" s="56"/>
      <c r="AE141" s="6"/>
      <c r="AF141" s="56"/>
      <c r="AG141" s="59"/>
      <c r="AH141" s="57"/>
      <c r="AI141" s="6"/>
      <c r="AJ141" s="56"/>
      <c r="AK141" s="6"/>
      <c r="AL141" s="56"/>
      <c r="AM141" s="60"/>
      <c r="AN141" s="57"/>
      <c r="AO141" s="6"/>
      <c r="AP141" s="58"/>
      <c r="AQ141" s="6"/>
      <c r="AR141" s="58"/>
      <c r="AS141" s="61"/>
      <c r="AT141" s="56"/>
      <c r="AU141" s="6"/>
      <c r="AV141" s="56"/>
      <c r="AW141" s="6"/>
      <c r="AX141" s="56"/>
      <c r="AY141" s="56"/>
      <c r="AZ141" s="282"/>
      <c r="BA141" s="283"/>
      <c r="BB141" s="283"/>
      <c r="BC141" s="284"/>
      <c r="BD141" s="285"/>
      <c r="BE141" s="286"/>
      <c r="BF141" s="251" t="s">
        <v>556</v>
      </c>
      <c r="BG141" s="280" t="s">
        <v>339</v>
      </c>
    </row>
    <row r="142" spans="1:59" ht="15.6" customHeight="1" x14ac:dyDescent="0.3">
      <c r="A142" s="448" t="s">
        <v>353</v>
      </c>
      <c r="B142" s="257" t="s">
        <v>19</v>
      </c>
      <c r="C142" s="292" t="s">
        <v>354</v>
      </c>
      <c r="D142" s="290"/>
      <c r="E142" s="6"/>
      <c r="F142" s="56"/>
      <c r="G142" s="6"/>
      <c r="H142" s="56"/>
      <c r="I142" s="59"/>
      <c r="J142" s="57">
        <v>1</v>
      </c>
      <c r="K142" s="6">
        <f t="shared" si="114"/>
        <v>14</v>
      </c>
      <c r="L142" s="56">
        <v>1</v>
      </c>
      <c r="M142" s="6">
        <f t="shared" si="115"/>
        <v>14</v>
      </c>
      <c r="N142" s="56">
        <v>3</v>
      </c>
      <c r="O142" s="60" t="s">
        <v>74</v>
      </c>
      <c r="P142" s="56"/>
      <c r="Q142" s="6"/>
      <c r="R142" s="56"/>
      <c r="S142" s="6"/>
      <c r="T142" s="56"/>
      <c r="U142" s="59"/>
      <c r="V142" s="57"/>
      <c r="W142" s="6"/>
      <c r="X142" s="56"/>
      <c r="Y142" s="6"/>
      <c r="Z142" s="56"/>
      <c r="AA142" s="60"/>
      <c r="AB142" s="56"/>
      <c r="AC142" s="6"/>
      <c r="AD142" s="56"/>
      <c r="AE142" s="6"/>
      <c r="AF142" s="56"/>
      <c r="AG142" s="59"/>
      <c r="AH142" s="57"/>
      <c r="AI142" s="6"/>
      <c r="AJ142" s="56"/>
      <c r="AK142" s="6"/>
      <c r="AL142" s="56"/>
      <c r="AM142" s="60"/>
      <c r="AN142" s="57"/>
      <c r="AO142" s="6"/>
      <c r="AP142" s="58"/>
      <c r="AQ142" s="6"/>
      <c r="AR142" s="58"/>
      <c r="AS142" s="61"/>
      <c r="AT142" s="56"/>
      <c r="AU142" s="6"/>
      <c r="AV142" s="56"/>
      <c r="AW142" s="6"/>
      <c r="AX142" s="56"/>
      <c r="AY142" s="56"/>
      <c r="AZ142" s="282"/>
      <c r="BA142" s="283"/>
      <c r="BB142" s="283"/>
      <c r="BC142" s="284"/>
      <c r="BD142" s="285"/>
      <c r="BE142" s="286"/>
      <c r="BF142" s="251" t="s">
        <v>556</v>
      </c>
      <c r="BG142" s="280" t="s">
        <v>339</v>
      </c>
    </row>
    <row r="143" spans="1:59" ht="15.6" customHeight="1" x14ac:dyDescent="0.3">
      <c r="A143" s="448" t="s">
        <v>355</v>
      </c>
      <c r="B143" s="257" t="s">
        <v>19</v>
      </c>
      <c r="C143" s="292" t="s">
        <v>356</v>
      </c>
      <c r="D143" s="290"/>
      <c r="E143" s="6"/>
      <c r="F143" s="56"/>
      <c r="G143" s="6"/>
      <c r="H143" s="56"/>
      <c r="I143" s="59"/>
      <c r="J143" s="57">
        <v>1</v>
      </c>
      <c r="K143" s="6">
        <f t="shared" si="114"/>
        <v>14</v>
      </c>
      <c r="L143" s="56">
        <v>1</v>
      </c>
      <c r="M143" s="6">
        <f t="shared" si="115"/>
        <v>14</v>
      </c>
      <c r="N143" s="56">
        <v>3</v>
      </c>
      <c r="O143" s="60" t="s">
        <v>74</v>
      </c>
      <c r="P143" s="56"/>
      <c r="Q143" s="6"/>
      <c r="R143" s="56"/>
      <c r="S143" s="6"/>
      <c r="T143" s="56"/>
      <c r="U143" s="59"/>
      <c r="V143" s="57"/>
      <c r="W143" s="6"/>
      <c r="X143" s="56"/>
      <c r="Y143" s="6"/>
      <c r="Z143" s="56"/>
      <c r="AA143" s="60"/>
      <c r="AB143" s="56"/>
      <c r="AC143" s="6"/>
      <c r="AD143" s="56"/>
      <c r="AE143" s="6"/>
      <c r="AF143" s="56"/>
      <c r="AG143" s="59"/>
      <c r="AH143" s="57"/>
      <c r="AI143" s="6"/>
      <c r="AJ143" s="56"/>
      <c r="AK143" s="6"/>
      <c r="AL143" s="56"/>
      <c r="AM143" s="60"/>
      <c r="AN143" s="57"/>
      <c r="AO143" s="6"/>
      <c r="AP143" s="58"/>
      <c r="AQ143" s="6"/>
      <c r="AR143" s="58"/>
      <c r="AS143" s="61"/>
      <c r="AT143" s="56"/>
      <c r="AU143" s="6"/>
      <c r="AV143" s="56"/>
      <c r="AW143" s="6"/>
      <c r="AX143" s="56"/>
      <c r="AY143" s="56"/>
      <c r="AZ143" s="282"/>
      <c r="BA143" s="283"/>
      <c r="BB143" s="283"/>
      <c r="BC143" s="284"/>
      <c r="BD143" s="285"/>
      <c r="BE143" s="286"/>
      <c r="BF143" s="251" t="s">
        <v>556</v>
      </c>
      <c r="BG143" s="280" t="s">
        <v>339</v>
      </c>
    </row>
    <row r="144" spans="1:59" ht="15.6" customHeight="1" x14ac:dyDescent="0.3">
      <c r="A144" s="448" t="s">
        <v>258</v>
      </c>
      <c r="B144" s="101" t="s">
        <v>19</v>
      </c>
      <c r="C144" s="243" t="s">
        <v>259</v>
      </c>
      <c r="D144" s="57"/>
      <c r="E144" s="6"/>
      <c r="F144" s="56"/>
      <c r="G144" s="6"/>
      <c r="H144" s="56"/>
      <c r="I144" s="60"/>
      <c r="J144" s="57"/>
      <c r="K144" s="6"/>
      <c r="L144" s="56"/>
      <c r="M144" s="6" t="str">
        <f t="shared" si="115"/>
        <v/>
      </c>
      <c r="N144" s="56"/>
      <c r="O144" s="60"/>
      <c r="P144" s="56"/>
      <c r="Q144" s="6"/>
      <c r="R144" s="56"/>
      <c r="S144" s="6"/>
      <c r="T144" s="56"/>
      <c r="U144" s="59"/>
      <c r="V144" s="57"/>
      <c r="W144" s="6"/>
      <c r="X144" s="56"/>
      <c r="Y144" s="6"/>
      <c r="Z144" s="56"/>
      <c r="AA144" s="60"/>
      <c r="AB144" s="56">
        <v>2</v>
      </c>
      <c r="AC144" s="405">
        <v>14</v>
      </c>
      <c r="AD144" s="406"/>
      <c r="AE144" s="6">
        <v>14</v>
      </c>
      <c r="AF144" s="56">
        <v>2</v>
      </c>
      <c r="AG144" s="59" t="s">
        <v>74</v>
      </c>
      <c r="AH144" s="57"/>
      <c r="AI144" s="6"/>
      <c r="AJ144" s="56"/>
      <c r="AK144" s="6"/>
      <c r="AL144" s="56"/>
      <c r="AM144" s="60"/>
      <c r="AN144" s="57"/>
      <c r="AO144" s="6"/>
      <c r="AP144" s="58"/>
      <c r="AQ144" s="6"/>
      <c r="AR144" s="58"/>
      <c r="AS144" s="61"/>
      <c r="AT144" s="56"/>
      <c r="AU144" s="6"/>
      <c r="AV144" s="56"/>
      <c r="AW144" s="6"/>
      <c r="AX144" s="56"/>
      <c r="AY144" s="56"/>
      <c r="AZ144" s="287"/>
      <c r="BA144" s="288"/>
      <c r="BB144" s="288"/>
      <c r="BC144" s="289"/>
      <c r="BD144" s="285"/>
      <c r="BE144" s="286"/>
      <c r="BF144" s="213" t="s">
        <v>256</v>
      </c>
      <c r="BG144" s="279" t="s">
        <v>257</v>
      </c>
    </row>
    <row r="145" spans="1:59" ht="15.6" customHeight="1" x14ac:dyDescent="0.3">
      <c r="A145" s="448" t="s">
        <v>260</v>
      </c>
      <c r="B145" s="101" t="s">
        <v>19</v>
      </c>
      <c r="C145" s="243" t="s">
        <v>261</v>
      </c>
      <c r="D145" s="57"/>
      <c r="E145" s="6"/>
      <c r="F145" s="56"/>
      <c r="G145" s="6"/>
      <c r="H145" s="56"/>
      <c r="I145" s="60"/>
      <c r="J145" s="57"/>
      <c r="K145" s="6"/>
      <c r="L145" s="56"/>
      <c r="M145" s="6"/>
      <c r="N145" s="56"/>
      <c r="O145" s="60"/>
      <c r="P145" s="56"/>
      <c r="Q145" s="6"/>
      <c r="R145" s="56"/>
      <c r="S145" s="6"/>
      <c r="T145" s="56"/>
      <c r="U145" s="59"/>
      <c r="V145" s="57"/>
      <c r="W145" s="6"/>
      <c r="X145" s="56"/>
      <c r="Y145" s="6"/>
      <c r="Z145" s="56"/>
      <c r="AA145" s="60"/>
      <c r="AB145" s="56">
        <v>1</v>
      </c>
      <c r="AC145" s="6">
        <f>IF(AB145*14=0,"",AB145*14)</f>
        <v>14</v>
      </c>
      <c r="AD145" s="56">
        <v>1</v>
      </c>
      <c r="AE145" s="6">
        <f>IF(AD145*14=0,"",AD145*14)</f>
        <v>14</v>
      </c>
      <c r="AF145" s="56">
        <v>2</v>
      </c>
      <c r="AG145" s="59" t="s">
        <v>74</v>
      </c>
      <c r="AH145" s="57"/>
      <c r="AI145" s="6"/>
      <c r="AJ145" s="56"/>
      <c r="AK145" s="6"/>
      <c r="AL145" s="56"/>
      <c r="AM145" s="60"/>
      <c r="AN145" s="57"/>
      <c r="AO145" s="6"/>
      <c r="AP145" s="58"/>
      <c r="AQ145" s="6"/>
      <c r="AR145" s="58"/>
      <c r="AS145" s="61"/>
      <c r="AT145" s="56"/>
      <c r="AU145" s="6"/>
      <c r="AV145" s="56"/>
      <c r="AW145" s="6"/>
      <c r="AX145" s="56"/>
      <c r="AY145" s="56"/>
      <c r="AZ145" s="287"/>
      <c r="BA145" s="288"/>
      <c r="BB145" s="288"/>
      <c r="BC145" s="289"/>
      <c r="BD145" s="285"/>
      <c r="BE145" s="286"/>
      <c r="BF145" s="213" t="s">
        <v>256</v>
      </c>
      <c r="BG145" s="279" t="s">
        <v>555</v>
      </c>
    </row>
    <row r="146" spans="1:59" ht="15.75" customHeight="1" x14ac:dyDescent="0.3">
      <c r="A146" s="448" t="s">
        <v>262</v>
      </c>
      <c r="B146" s="101" t="s">
        <v>19</v>
      </c>
      <c r="C146" s="243" t="s">
        <v>263</v>
      </c>
      <c r="D146" s="57"/>
      <c r="E146" s="6"/>
      <c r="F146" s="56"/>
      <c r="G146" s="6"/>
      <c r="H146" s="56"/>
      <c r="I146" s="60"/>
      <c r="J146" s="57"/>
      <c r="K146" s="6"/>
      <c r="L146" s="56"/>
      <c r="M146" s="6"/>
      <c r="N146" s="56"/>
      <c r="O146" s="60"/>
      <c r="P146" s="56"/>
      <c r="Q146" s="6"/>
      <c r="R146" s="56"/>
      <c r="S146" s="6"/>
      <c r="T146" s="56"/>
      <c r="U146" s="59"/>
      <c r="V146" s="57"/>
      <c r="W146" s="6"/>
      <c r="X146" s="56"/>
      <c r="Y146" s="6"/>
      <c r="Z146" s="56"/>
      <c r="AA146" s="60"/>
      <c r="AB146" s="56">
        <v>1</v>
      </c>
      <c r="AC146" s="6">
        <f>IF(AB146*14=0,"",AB146*14)</f>
        <v>14</v>
      </c>
      <c r="AD146" s="56">
        <v>1</v>
      </c>
      <c r="AE146" s="6">
        <f>IF(AD146*14=0,"",AD146*14)</f>
        <v>14</v>
      </c>
      <c r="AF146" s="56">
        <v>2</v>
      </c>
      <c r="AG146" s="59" t="s">
        <v>74</v>
      </c>
      <c r="AH146" s="57"/>
      <c r="AI146" s="6"/>
      <c r="AJ146" s="56"/>
      <c r="AK146" s="6"/>
      <c r="AL146" s="56"/>
      <c r="AM146" s="60"/>
      <c r="AN146" s="57"/>
      <c r="AO146" s="6"/>
      <c r="AP146" s="58"/>
      <c r="AQ146" s="6"/>
      <c r="AR146" s="58"/>
      <c r="AS146" s="61"/>
      <c r="AT146" s="56"/>
      <c r="AU146" s="6"/>
      <c r="AV146" s="56"/>
      <c r="AW146" s="6"/>
      <c r="AX146" s="56"/>
      <c r="AY146" s="56"/>
      <c r="AZ146" s="287"/>
      <c r="BA146" s="288"/>
      <c r="BB146" s="288"/>
      <c r="BC146" s="289"/>
      <c r="BD146" s="285"/>
      <c r="BE146" s="286"/>
      <c r="BF146" s="213" t="s">
        <v>256</v>
      </c>
      <c r="BG146" s="279" t="s">
        <v>257</v>
      </c>
    </row>
    <row r="147" spans="1:59" s="404" customFormat="1" ht="15.75" customHeight="1" x14ac:dyDescent="0.3">
      <c r="A147" s="448" t="s">
        <v>540</v>
      </c>
      <c r="B147" s="413" t="s">
        <v>19</v>
      </c>
      <c r="C147" s="445" t="s">
        <v>541</v>
      </c>
      <c r="D147" s="407"/>
      <c r="E147" s="405"/>
      <c r="F147" s="406"/>
      <c r="G147" s="405"/>
      <c r="H147" s="406"/>
      <c r="I147" s="410"/>
      <c r="J147" s="407"/>
      <c r="K147" s="405"/>
      <c r="L147" s="406"/>
      <c r="M147" s="405"/>
      <c r="N147" s="406"/>
      <c r="O147" s="410"/>
      <c r="P147" s="406"/>
      <c r="Q147" s="405"/>
      <c r="R147" s="406"/>
      <c r="S147" s="405"/>
      <c r="T147" s="406"/>
      <c r="U147" s="409"/>
      <c r="V147" s="407">
        <v>1</v>
      </c>
      <c r="W147" s="405">
        <f t="shared" ref="W147" si="116">IF(V147*14=0,"",V147*14)</f>
        <v>14</v>
      </c>
      <c r="X147" s="406">
        <v>1</v>
      </c>
      <c r="Y147" s="405">
        <f t="shared" ref="Y147" si="117">IF(X147*14=0,"",X147*14)</f>
        <v>14</v>
      </c>
      <c r="Z147" s="406">
        <v>2</v>
      </c>
      <c r="AA147" s="410" t="s">
        <v>71</v>
      </c>
      <c r="AB147" s="406"/>
      <c r="AC147" s="405"/>
      <c r="AD147" s="406"/>
      <c r="AE147" s="405"/>
      <c r="AF147" s="406"/>
      <c r="AG147" s="409"/>
      <c r="AH147" s="407"/>
      <c r="AI147" s="405"/>
      <c r="AJ147" s="406"/>
      <c r="AK147" s="405"/>
      <c r="AL147" s="406"/>
      <c r="AM147" s="410"/>
      <c r="AN147" s="407"/>
      <c r="AO147" s="405"/>
      <c r="AP147" s="408"/>
      <c r="AQ147" s="405"/>
      <c r="AR147" s="408"/>
      <c r="AS147" s="411"/>
      <c r="AT147" s="406"/>
      <c r="AU147" s="405"/>
      <c r="AV147" s="406"/>
      <c r="AW147" s="405"/>
      <c r="AX147" s="406"/>
      <c r="AY147" s="406"/>
      <c r="AZ147" s="436"/>
      <c r="BA147" s="437"/>
      <c r="BB147" s="437"/>
      <c r="BC147" s="438"/>
      <c r="BD147" s="434"/>
      <c r="BE147" s="435"/>
      <c r="BF147" s="251" t="s">
        <v>561</v>
      </c>
      <c r="BG147" s="439" t="s">
        <v>542</v>
      </c>
    </row>
    <row r="148" spans="1:59" ht="16.350000000000001" customHeight="1" thickBot="1" x14ac:dyDescent="0.3">
      <c r="A148" s="492"/>
      <c r="B148" s="492"/>
      <c r="C148" s="492"/>
      <c r="D148" s="492"/>
      <c r="E148" s="492"/>
      <c r="F148" s="492"/>
      <c r="G148" s="492"/>
      <c r="H148" s="492"/>
      <c r="I148" s="492"/>
      <c r="J148" s="492"/>
      <c r="K148" s="492"/>
      <c r="L148" s="492"/>
      <c r="M148" s="492"/>
      <c r="N148" s="492"/>
      <c r="O148" s="492"/>
      <c r="P148" s="492"/>
      <c r="Q148" s="492"/>
      <c r="R148" s="492"/>
      <c r="S148" s="492"/>
      <c r="T148" s="492"/>
      <c r="U148" s="492"/>
      <c r="V148" s="492"/>
      <c r="W148" s="492"/>
      <c r="X148" s="492"/>
      <c r="Y148" s="492"/>
      <c r="Z148" s="492"/>
      <c r="AA148" s="492"/>
      <c r="AB148" s="492"/>
      <c r="AC148" s="492"/>
      <c r="AD148" s="492"/>
      <c r="AE148" s="492"/>
      <c r="AF148" s="492"/>
      <c r="AG148" s="492"/>
      <c r="AH148" s="492"/>
      <c r="AI148" s="492"/>
      <c r="AJ148" s="492"/>
      <c r="AK148" s="492"/>
      <c r="AL148" s="492"/>
      <c r="AM148" s="492"/>
      <c r="AN148" s="492"/>
      <c r="AO148" s="492"/>
      <c r="AP148" s="492"/>
      <c r="AQ148" s="492"/>
      <c r="AR148" s="492"/>
      <c r="AS148" s="492"/>
      <c r="AT148" s="492"/>
      <c r="AU148" s="492"/>
      <c r="AV148" s="492"/>
      <c r="AW148" s="492"/>
      <c r="AX148" s="492"/>
      <c r="AY148" s="492"/>
      <c r="AZ148" s="196"/>
      <c r="BA148" s="196"/>
      <c r="BB148" s="196"/>
      <c r="BC148" s="196"/>
      <c r="BD148" s="196"/>
      <c r="BE148" s="197"/>
      <c r="BF148" s="253"/>
    </row>
    <row r="149" spans="1:59" ht="10.35" customHeight="1" thickTop="1" thickBot="1" x14ac:dyDescent="0.3">
      <c r="A149" s="107"/>
      <c r="B149" s="108"/>
      <c r="C149" s="77"/>
      <c r="D149" s="105"/>
      <c r="E149" s="105"/>
      <c r="F149" s="105"/>
      <c r="G149" s="105"/>
      <c r="H149" s="105"/>
      <c r="I149" s="105"/>
      <c r="J149" s="105"/>
      <c r="K149" s="105"/>
      <c r="L149" s="105"/>
      <c r="M149" s="65"/>
      <c r="N149" s="89"/>
      <c r="O149" s="89"/>
      <c r="P149" s="105"/>
      <c r="Q149" s="105"/>
      <c r="R149" s="105"/>
      <c r="S149" s="105"/>
      <c r="T149" s="105"/>
      <c r="U149" s="105"/>
      <c r="V149" s="105"/>
      <c r="W149" s="105"/>
      <c r="X149" s="105"/>
      <c r="Y149" s="65"/>
      <c r="Z149" s="89"/>
      <c r="AA149" s="89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6"/>
      <c r="AZ149" s="66"/>
      <c r="BA149" s="67"/>
      <c r="BB149" s="67"/>
      <c r="BC149" s="67"/>
      <c r="BD149" s="67"/>
      <c r="BE149" s="68"/>
    </row>
    <row r="150" spans="1:59" ht="15.75" customHeight="1" thickTop="1" thickBot="1" x14ac:dyDescent="0.3">
      <c r="A150" s="493"/>
      <c r="B150" s="494"/>
      <c r="C150" s="494"/>
      <c r="D150" s="494"/>
      <c r="E150" s="494"/>
      <c r="F150" s="494"/>
      <c r="G150" s="494"/>
      <c r="H150" s="494"/>
      <c r="I150" s="494"/>
      <c r="J150" s="494"/>
      <c r="K150" s="494"/>
      <c r="L150" s="494"/>
      <c r="M150" s="494"/>
      <c r="N150" s="494"/>
      <c r="O150" s="494"/>
      <c r="P150" s="494"/>
      <c r="Q150" s="494"/>
      <c r="R150" s="494"/>
      <c r="S150" s="494"/>
      <c r="T150" s="494"/>
      <c r="U150" s="494"/>
      <c r="V150" s="494"/>
      <c r="W150" s="494"/>
      <c r="X150" s="494"/>
      <c r="Y150" s="494"/>
      <c r="Z150" s="494"/>
      <c r="AA150" s="494"/>
      <c r="AB150" s="494"/>
      <c r="AC150" s="494"/>
      <c r="AD150" s="494"/>
      <c r="AE150" s="494"/>
      <c r="AF150" s="494"/>
      <c r="AG150" s="494"/>
      <c r="AH150" s="494"/>
      <c r="AI150" s="494"/>
      <c r="AJ150" s="494"/>
      <c r="AK150" s="494"/>
      <c r="AL150" s="494"/>
      <c r="AM150" s="494"/>
      <c r="AN150" s="494"/>
      <c r="AO150" s="494"/>
      <c r="AP150" s="494"/>
      <c r="AQ150" s="494"/>
      <c r="AR150" s="494"/>
      <c r="AS150" s="494"/>
      <c r="AT150" s="494"/>
      <c r="AU150" s="494"/>
      <c r="AV150" s="494"/>
      <c r="AW150" s="494"/>
      <c r="AX150" s="494"/>
      <c r="AY150" s="494"/>
      <c r="AZ150" s="87"/>
      <c r="BA150" s="87"/>
      <c r="BB150" s="87"/>
      <c r="BC150" s="87"/>
      <c r="BD150" s="87"/>
      <c r="BE150" s="88"/>
    </row>
    <row r="151" spans="1:59" ht="15.75" customHeight="1" thickTop="1" x14ac:dyDescent="0.25">
      <c r="A151" s="490" t="s">
        <v>22</v>
      </c>
      <c r="B151" s="491"/>
      <c r="C151" s="491"/>
      <c r="D151" s="491"/>
      <c r="E151" s="491"/>
      <c r="F151" s="491"/>
      <c r="G151" s="491"/>
      <c r="H151" s="491"/>
      <c r="I151" s="491"/>
      <c r="J151" s="491"/>
      <c r="K151" s="491"/>
      <c r="L151" s="491"/>
      <c r="M151" s="491"/>
      <c r="N151" s="491"/>
      <c r="O151" s="491"/>
      <c r="P151" s="491"/>
      <c r="Q151" s="491"/>
      <c r="R151" s="491"/>
      <c r="S151" s="491"/>
      <c r="T151" s="491"/>
      <c r="U151" s="491"/>
      <c r="V151" s="491"/>
      <c r="W151" s="491"/>
      <c r="X151" s="491"/>
      <c r="Y151" s="491"/>
      <c r="Z151" s="491"/>
      <c r="AA151" s="491"/>
      <c r="AB151" s="491"/>
      <c r="AC151" s="491"/>
      <c r="AD151" s="491"/>
      <c r="AE151" s="491"/>
      <c r="AF151" s="491"/>
      <c r="AG151" s="491"/>
      <c r="AH151" s="491"/>
      <c r="AI151" s="491"/>
      <c r="AJ151" s="491"/>
      <c r="AK151" s="491"/>
      <c r="AL151" s="491"/>
      <c r="AM151" s="491"/>
      <c r="AN151" s="491"/>
      <c r="AO151" s="491"/>
      <c r="AP151" s="491"/>
      <c r="AQ151" s="491"/>
      <c r="AR151" s="491"/>
      <c r="AS151" s="491"/>
      <c r="AT151" s="491"/>
      <c r="AU151" s="491"/>
      <c r="AV151" s="491"/>
      <c r="AW151" s="491"/>
      <c r="AX151" s="491"/>
      <c r="AY151" s="491"/>
      <c r="AZ151" s="90"/>
      <c r="BA151" s="90"/>
      <c r="BB151" s="90"/>
      <c r="BC151" s="90"/>
      <c r="BD151" s="90"/>
      <c r="BE151" s="91"/>
    </row>
    <row r="152" spans="1:59" ht="15.75" customHeight="1" x14ac:dyDescent="0.3">
      <c r="A152" s="30"/>
      <c r="B152" s="17"/>
      <c r="C152" s="31" t="s">
        <v>23</v>
      </c>
      <c r="D152" s="32"/>
      <c r="E152" s="33"/>
      <c r="F152" s="33"/>
      <c r="G152" s="33"/>
      <c r="H152" s="9"/>
      <c r="I152" s="34" t="str">
        <f>IF(COUNTIF(I10:I71,"A")=0,"",COUNTIF(I10:I71,"A"))</f>
        <v/>
      </c>
      <c r="J152" s="32"/>
      <c r="K152" s="33"/>
      <c r="L152" s="33"/>
      <c r="M152" s="33"/>
      <c r="N152" s="9"/>
      <c r="O152" s="34" t="str">
        <f>IF(COUNTIF(O10:O71,"A")=0,"",COUNTIF(O10:O71,"A"))</f>
        <v/>
      </c>
      <c r="P152" s="32"/>
      <c r="Q152" s="33"/>
      <c r="R152" s="33"/>
      <c r="S152" s="33"/>
      <c r="T152" s="9"/>
      <c r="U152" s="34" t="str">
        <f>IF(COUNTIF(U10:U71,"A")=0,"",COUNTIF(U10:U71,"A"))</f>
        <v/>
      </c>
      <c r="V152" s="32"/>
      <c r="W152" s="33"/>
      <c r="X152" s="33"/>
      <c r="Y152" s="33"/>
      <c r="Z152" s="9"/>
      <c r="AA152" s="34" t="str">
        <f>IF(COUNTIF(AA10:AA71,"A")=0,"",COUNTIF(AA10:AA71,"A"))</f>
        <v/>
      </c>
      <c r="AB152" s="32"/>
      <c r="AC152" s="33"/>
      <c r="AD152" s="33"/>
      <c r="AE152" s="33"/>
      <c r="AF152" s="9"/>
      <c r="AG152" s="34" t="str">
        <f>IF(COUNTIF(AG10:AG71,"A")=0,"",COUNTIF(AG10:AG71,"A"))</f>
        <v/>
      </c>
      <c r="AH152" s="32"/>
      <c r="AI152" s="33"/>
      <c r="AJ152" s="33"/>
      <c r="AK152" s="33"/>
      <c r="AL152" s="9"/>
      <c r="AM152" s="34" t="str">
        <f>IF(COUNTIF(AM10:AM71,"A")=0,"",COUNTIF(AM10:AM71,"A"))</f>
        <v/>
      </c>
      <c r="AN152" s="32"/>
      <c r="AO152" s="33"/>
      <c r="AP152" s="33"/>
      <c r="AQ152" s="33"/>
      <c r="AR152" s="9"/>
      <c r="AS152" s="34" t="str">
        <f>IF(COUNTIF(AS10:AS71,"A")=0,"",COUNTIF(AS10:AS71,"A"))</f>
        <v/>
      </c>
      <c r="AT152" s="32"/>
      <c r="AU152" s="33"/>
      <c r="AV152" s="33"/>
      <c r="AW152" s="33"/>
      <c r="AX152" s="9"/>
      <c r="AY152" s="34" t="str">
        <f>IF(COUNTIF(AY10:AY71,"A")=0,"",COUNTIF(AY10:AY71,"A"))</f>
        <v/>
      </c>
      <c r="AZ152" s="35"/>
      <c r="BA152" s="33"/>
      <c r="BB152" s="33"/>
      <c r="BC152" s="33"/>
      <c r="BD152" s="9"/>
      <c r="BE152" s="92" t="str">
        <f t="shared" ref="BE152:BE164" si="118">IF(SUM(I152:AY152)=0,"",SUM(I152:AY152))</f>
        <v/>
      </c>
    </row>
    <row r="153" spans="1:59" ht="15.75" customHeight="1" x14ac:dyDescent="0.3">
      <c r="A153" s="36"/>
      <c r="B153" s="17"/>
      <c r="C153" s="31" t="s">
        <v>24</v>
      </c>
      <c r="D153" s="32"/>
      <c r="E153" s="33"/>
      <c r="F153" s="33"/>
      <c r="G153" s="33"/>
      <c r="H153" s="9"/>
      <c r="I153" s="34" t="str">
        <f>IF(COUNTIF(I10:I71,"B")=0,"",COUNTIF(I10:I71,"B"))</f>
        <v/>
      </c>
      <c r="J153" s="32"/>
      <c r="K153" s="33"/>
      <c r="L153" s="33"/>
      <c r="M153" s="33"/>
      <c r="N153" s="9"/>
      <c r="O153" s="34" t="str">
        <f>IF(COUNTIF(O10:O71,"B")=0,"",COUNTIF(O10:O71,"B"))</f>
        <v/>
      </c>
      <c r="P153" s="32"/>
      <c r="Q153" s="33"/>
      <c r="R153" s="33"/>
      <c r="S153" s="33"/>
      <c r="T153" s="9"/>
      <c r="U153" s="34" t="str">
        <f>IF(COUNTIF(U10:U71,"B")=0,"",COUNTIF(U10:U71,"B"))</f>
        <v/>
      </c>
      <c r="V153" s="32"/>
      <c r="W153" s="33"/>
      <c r="X153" s="33"/>
      <c r="Y153" s="33"/>
      <c r="Z153" s="9"/>
      <c r="AA153" s="34" t="str">
        <f>IF(COUNTIF(AA10:AA71,"B")=0,"",COUNTIF(AA10:AA71,"B"))</f>
        <v/>
      </c>
      <c r="AB153" s="32"/>
      <c r="AC153" s="33"/>
      <c r="AD153" s="33"/>
      <c r="AE153" s="33"/>
      <c r="AF153" s="9"/>
      <c r="AG153" s="34" t="str">
        <f>IF(COUNTIF(AG10:AG71,"B")=0,"",COUNTIF(AG10:AG71,"B"))</f>
        <v/>
      </c>
      <c r="AH153" s="32"/>
      <c r="AI153" s="33"/>
      <c r="AJ153" s="33"/>
      <c r="AK153" s="33"/>
      <c r="AL153" s="9"/>
      <c r="AM153" s="34" t="str">
        <f>IF(COUNTIF(AM10:AM71,"B")=0,"",COUNTIF(AM10:AM71,"B"))</f>
        <v/>
      </c>
      <c r="AN153" s="32"/>
      <c r="AO153" s="33"/>
      <c r="AP153" s="33"/>
      <c r="AQ153" s="33"/>
      <c r="AR153" s="9"/>
      <c r="AS153" s="34" t="str">
        <f>IF(COUNTIF(AS10:AS71,"B")=0,"",COUNTIF(AS10:AS71,"B"))</f>
        <v/>
      </c>
      <c r="AT153" s="32"/>
      <c r="AU153" s="33"/>
      <c r="AV153" s="33"/>
      <c r="AW153" s="33"/>
      <c r="AX153" s="9"/>
      <c r="AY153" s="34" t="str">
        <f>IF(COUNTIF(AY10:AY71,"B")=0,"",COUNTIF(AY10:AY71,"B"))</f>
        <v/>
      </c>
      <c r="AZ153" s="35"/>
      <c r="BA153" s="33"/>
      <c r="BB153" s="33"/>
      <c r="BC153" s="33"/>
      <c r="BD153" s="9"/>
      <c r="BE153" s="92" t="str">
        <f t="shared" si="118"/>
        <v/>
      </c>
    </row>
    <row r="154" spans="1:59" ht="15.75" customHeight="1" x14ac:dyDescent="0.3">
      <c r="A154" s="36"/>
      <c r="B154" s="17"/>
      <c r="C154" s="31" t="s">
        <v>64</v>
      </c>
      <c r="D154" s="32"/>
      <c r="E154" s="33"/>
      <c r="F154" s="33"/>
      <c r="G154" s="33"/>
      <c r="H154" s="9"/>
      <c r="I154" s="34" t="str">
        <f>IF(COUNTIF(I10:I71,"ÉÉ")=0,"",COUNTIF(I10:I71,"ÉÉ"))</f>
        <v/>
      </c>
      <c r="J154" s="32"/>
      <c r="K154" s="33"/>
      <c r="L154" s="33"/>
      <c r="M154" s="33"/>
      <c r="N154" s="9"/>
      <c r="O154" s="34">
        <f>IF(COUNTIF(O10:O71,"ÉÉ")=0,"",COUNTIF(O10:O71,"ÉÉ"))</f>
        <v>1</v>
      </c>
      <c r="P154" s="32"/>
      <c r="Q154" s="33"/>
      <c r="R154" s="33"/>
      <c r="S154" s="33"/>
      <c r="T154" s="9"/>
      <c r="U154" s="34">
        <f>IF(COUNTIF(U10:U71,"ÉÉ")=0,"",COUNTIF(U10:U71,"ÉÉ"))</f>
        <v>3</v>
      </c>
      <c r="V154" s="32"/>
      <c r="W154" s="33"/>
      <c r="X154" s="33"/>
      <c r="Y154" s="33"/>
      <c r="Z154" s="9"/>
      <c r="AA154" s="34">
        <f>IF(COUNTIF(AA10:AA71,"ÉÉ")=0,"",COUNTIF(AA10:AA71,"ÉÉ"))</f>
        <v>6</v>
      </c>
      <c r="AB154" s="32"/>
      <c r="AC154" s="33"/>
      <c r="AD154" s="33"/>
      <c r="AE154" s="33"/>
      <c r="AF154" s="9"/>
      <c r="AG154" s="34">
        <f>IF(COUNTIF(AG10:AG71,"ÉÉ")=0,"",COUNTIF(AG10:AG71,"ÉÉ"))</f>
        <v>2</v>
      </c>
      <c r="AH154" s="32"/>
      <c r="AI154" s="33"/>
      <c r="AJ154" s="33"/>
      <c r="AK154" s="33"/>
      <c r="AL154" s="9"/>
      <c r="AM154" s="34">
        <f>IF(COUNTIF(AM10:AM71,"ÉÉ")=0,"",COUNTIF(AM10:AM71,"ÉÉ"))</f>
        <v>2</v>
      </c>
      <c r="AN154" s="32"/>
      <c r="AO154" s="33"/>
      <c r="AP154" s="33"/>
      <c r="AQ154" s="33"/>
      <c r="AR154" s="9"/>
      <c r="AS154" s="34">
        <f>IF(COUNTIF(AS10:AS71,"ÉÉ")=0,"",COUNTIF(AS10:AS71,"ÉÉ"))</f>
        <v>3</v>
      </c>
      <c r="AT154" s="32"/>
      <c r="AU154" s="33"/>
      <c r="AV154" s="33"/>
      <c r="AW154" s="33"/>
      <c r="AX154" s="9"/>
      <c r="AY154" s="34">
        <f>IF(COUNTIF(AY10:AY71,"ÉÉ")=0,"",COUNTIF(AY10:AY71,"ÉÉ"))</f>
        <v>1</v>
      </c>
      <c r="AZ154" s="35"/>
      <c r="BA154" s="33"/>
      <c r="BB154" s="33"/>
      <c r="BC154" s="33"/>
      <c r="BD154" s="9"/>
      <c r="BE154" s="92">
        <f t="shared" si="118"/>
        <v>18</v>
      </c>
    </row>
    <row r="155" spans="1:59" ht="15.75" customHeight="1" x14ac:dyDescent="0.25">
      <c r="A155" s="36"/>
      <c r="B155" s="37"/>
      <c r="C155" s="31" t="s">
        <v>65</v>
      </c>
      <c r="D155" s="93"/>
      <c r="E155" s="94"/>
      <c r="F155" s="94"/>
      <c r="G155" s="94"/>
      <c r="H155" s="95"/>
      <c r="I155" s="34" t="str">
        <f>IF(COUNTIF(I10:I71,"ÉÉ(Z)")=0,"",COUNTIF(I10:I71,"ÉÉ(Z)"))</f>
        <v/>
      </c>
      <c r="J155" s="93"/>
      <c r="K155" s="94"/>
      <c r="L155" s="94"/>
      <c r="M155" s="94"/>
      <c r="N155" s="95"/>
      <c r="O155" s="34" t="str">
        <f>IF(COUNTIF(O10:O71,"ÉÉ(Z)")=0,"",COUNTIF(O10:O71,"ÉÉ(Z)"))</f>
        <v/>
      </c>
      <c r="P155" s="93"/>
      <c r="Q155" s="94"/>
      <c r="R155" s="94"/>
      <c r="S155" s="94"/>
      <c r="T155" s="95"/>
      <c r="U155" s="34" t="str">
        <f>IF(COUNTIF(U10:U71,"ÉÉ(Z)")=0,"",COUNTIF(U10:U71,"ÉÉ(Z)"))</f>
        <v/>
      </c>
      <c r="V155" s="93"/>
      <c r="W155" s="94"/>
      <c r="X155" s="94"/>
      <c r="Y155" s="94"/>
      <c r="Z155" s="95"/>
      <c r="AA155" s="34" t="str">
        <f>IF(COUNTIF(AA10:AA71,"ÉÉ(Z)")=0,"",COUNTIF(AA10:AA71,"ÉÉ(Z)"))</f>
        <v/>
      </c>
      <c r="AB155" s="93"/>
      <c r="AC155" s="94"/>
      <c r="AD155" s="94"/>
      <c r="AE155" s="94"/>
      <c r="AF155" s="95"/>
      <c r="AG155" s="34" t="str">
        <f>IF(COUNTIF(AG10:AG71,"ÉÉ(Z)")=0,"",COUNTIF(AG10:AG71,"ÉÉ(Z)"))</f>
        <v/>
      </c>
      <c r="AH155" s="93"/>
      <c r="AI155" s="94"/>
      <c r="AJ155" s="94"/>
      <c r="AK155" s="94"/>
      <c r="AL155" s="95"/>
      <c r="AM155" s="34" t="str">
        <f>IF(COUNTIF(AM10:AM71,"ÉÉ(Z)")=0,"",COUNTIF(AM10:AM71,"ÉÉ(Z)"))</f>
        <v/>
      </c>
      <c r="AN155" s="93"/>
      <c r="AO155" s="94"/>
      <c r="AP155" s="94"/>
      <c r="AQ155" s="94"/>
      <c r="AR155" s="95"/>
      <c r="AS155" s="34" t="str">
        <f>IF(COUNTIF(AS10:AS71,"ÉÉ(Z)")=0,"",COUNTIF(AS10:AS71,"ÉÉ(Z)"))</f>
        <v/>
      </c>
      <c r="AT155" s="93"/>
      <c r="AU155" s="94"/>
      <c r="AV155" s="94"/>
      <c r="AW155" s="94"/>
      <c r="AX155" s="95"/>
      <c r="AY155" s="34" t="str">
        <f>IF(COUNTIF(AY10:AY71,"ÉÉ(Z)")=0,"",COUNTIF(AY10:AY71,"ÉÉ(Z)"))</f>
        <v/>
      </c>
      <c r="AZ155" s="96"/>
      <c r="BA155" s="94"/>
      <c r="BB155" s="94"/>
      <c r="BC155" s="94"/>
      <c r="BD155" s="95"/>
      <c r="BE155" s="92" t="str">
        <f t="shared" si="118"/>
        <v/>
      </c>
    </row>
    <row r="156" spans="1:59" ht="15.75" customHeight="1" x14ac:dyDescent="0.3">
      <c r="A156" s="36"/>
      <c r="B156" s="17"/>
      <c r="C156" s="31" t="s">
        <v>66</v>
      </c>
      <c r="D156" s="32"/>
      <c r="E156" s="33"/>
      <c r="F156" s="33"/>
      <c r="G156" s="33"/>
      <c r="H156" s="9"/>
      <c r="I156" s="34">
        <f>IF(COUNTIF(I10:I71,"GYJ")=0,"",COUNTIF(I10:I71,"GYJ"))</f>
        <v>5</v>
      </c>
      <c r="J156" s="32"/>
      <c r="K156" s="33"/>
      <c r="L156" s="33"/>
      <c r="M156" s="33"/>
      <c r="N156" s="9"/>
      <c r="O156" s="34">
        <f>IF(COUNTIF(O10:O71,"GYJ")=0,"",COUNTIF(O10:O71,"GYJ"))</f>
        <v>3</v>
      </c>
      <c r="P156" s="32"/>
      <c r="Q156" s="33"/>
      <c r="R156" s="33"/>
      <c r="S156" s="33"/>
      <c r="T156" s="9"/>
      <c r="U156" s="34">
        <f>IF(COUNTIF(U10:U71,"GYJ")=0,"",COUNTIF(U10:U71,"GYJ"))</f>
        <v>7</v>
      </c>
      <c r="V156" s="32"/>
      <c r="W156" s="33"/>
      <c r="X156" s="33"/>
      <c r="Y156" s="33"/>
      <c r="Z156" s="9"/>
      <c r="AA156" s="34">
        <f>IF(COUNTIF(AA10:AA71,"GYJ")=0,"",COUNTIF(AA10:AA71,"GYJ"))</f>
        <v>5</v>
      </c>
      <c r="AB156" s="32"/>
      <c r="AC156" s="33"/>
      <c r="AD156" s="33"/>
      <c r="AE156" s="33"/>
      <c r="AF156" s="9"/>
      <c r="AG156" s="34">
        <f>IF(COUNTIF(AG10:AG71,"GYJ")=0,"",COUNTIF(AG10:AG71,"GYJ"))</f>
        <v>2</v>
      </c>
      <c r="AH156" s="32"/>
      <c r="AI156" s="33"/>
      <c r="AJ156" s="33"/>
      <c r="AK156" s="33"/>
      <c r="AL156" s="9"/>
      <c r="AM156" s="34">
        <f>IF(COUNTIF(AM10:AM71,"GYJ")=0,"",COUNTIF(AM10:AM71,"GYJ"))</f>
        <v>3</v>
      </c>
      <c r="AN156" s="32"/>
      <c r="AO156" s="33"/>
      <c r="AP156" s="33"/>
      <c r="AQ156" s="33"/>
      <c r="AR156" s="9"/>
      <c r="AS156" s="34">
        <f>IF(COUNTIF(AS10:AS71,"GYJ")=0,"",COUNTIF(AS10:AS71,"GYJ"))</f>
        <v>3</v>
      </c>
      <c r="AT156" s="32"/>
      <c r="AU156" s="33"/>
      <c r="AV156" s="33"/>
      <c r="AW156" s="33"/>
      <c r="AX156" s="9"/>
      <c r="AY156" s="34" t="str">
        <f>IF(COUNTIF(AY10:AY71,"GYJ")=0,"",COUNTIF(AY10:AY71,"GYJ"))</f>
        <v/>
      </c>
      <c r="AZ156" s="35"/>
      <c r="BA156" s="33"/>
      <c r="BB156" s="33"/>
      <c r="BC156" s="33"/>
      <c r="BD156" s="9"/>
      <c r="BE156" s="92">
        <f t="shared" si="118"/>
        <v>28</v>
      </c>
    </row>
    <row r="157" spans="1:59" ht="15.75" customHeight="1" x14ac:dyDescent="0.3">
      <c r="A157" s="36"/>
      <c r="B157" s="17"/>
      <c r="C157" s="31" t="s">
        <v>67</v>
      </c>
      <c r="D157" s="32"/>
      <c r="E157" s="33"/>
      <c r="F157" s="33"/>
      <c r="G157" s="33"/>
      <c r="H157" s="9"/>
      <c r="I157" s="34" t="str">
        <f>IF(COUNTIF(I10:I71,"GYJ(Z)")=0,"",COUNTIF(I10:I71,"GYJ(Z)"))</f>
        <v/>
      </c>
      <c r="J157" s="32"/>
      <c r="K157" s="33"/>
      <c r="L157" s="33"/>
      <c r="M157" s="33"/>
      <c r="N157" s="9"/>
      <c r="O157" s="34" t="str">
        <f>IF(COUNTIF(O10:O71,"GYJ(Z)")=0,"",COUNTIF(O10:O71,"GYJ(Z)"))</f>
        <v/>
      </c>
      <c r="P157" s="32"/>
      <c r="Q157" s="33"/>
      <c r="R157" s="33"/>
      <c r="S157" s="33"/>
      <c r="T157" s="9"/>
      <c r="U157" s="34" t="str">
        <f>IF(COUNTIF(U10:U71,"GYJ(Z)")=0,"",COUNTIF(U10:U71,"GYJ(Z)"))</f>
        <v/>
      </c>
      <c r="V157" s="32"/>
      <c r="W157" s="33"/>
      <c r="X157" s="33"/>
      <c r="Y157" s="33"/>
      <c r="Z157" s="9"/>
      <c r="AA157" s="34" t="str">
        <f>IF(COUNTIF(AA10:AA71,"GYJ(Z)")=0,"",COUNTIF(AA10:AA71,"GYJ(Z)"))</f>
        <v/>
      </c>
      <c r="AB157" s="32"/>
      <c r="AC157" s="33"/>
      <c r="AD157" s="33"/>
      <c r="AE157" s="33"/>
      <c r="AF157" s="9"/>
      <c r="AG157" s="34" t="str">
        <f>IF(COUNTIF(AG10:AG71,"GYJ(Z)")=0,"",COUNTIF(AG10:AG71,"GYJ(Z)"))</f>
        <v/>
      </c>
      <c r="AH157" s="32"/>
      <c r="AI157" s="33"/>
      <c r="AJ157" s="33"/>
      <c r="AK157" s="33"/>
      <c r="AL157" s="9"/>
      <c r="AM157" s="34" t="str">
        <f>IF(COUNTIF(AM10:AM71,"GYJ(Z)")=0,"",COUNTIF(AM10:AM71,"GYJ(Z)"))</f>
        <v/>
      </c>
      <c r="AN157" s="32"/>
      <c r="AO157" s="33"/>
      <c r="AP157" s="33"/>
      <c r="AQ157" s="33"/>
      <c r="AR157" s="9"/>
      <c r="AS157" s="34" t="str">
        <f>IF(COUNTIF(AS10:AS71,"GYJ(Z)")=0,"",COUNTIF(AS10:AS71,"GYJ(Z)"))</f>
        <v/>
      </c>
      <c r="AT157" s="32"/>
      <c r="AU157" s="33"/>
      <c r="AV157" s="33"/>
      <c r="AW157" s="33"/>
      <c r="AX157" s="9"/>
      <c r="AY157" s="34" t="str">
        <f>IF(COUNTIF(AY10:AY71,"GYJ(Z)")=0,"",COUNTIF(AY10:AY71,"GYJ(Z)"))</f>
        <v/>
      </c>
      <c r="AZ157" s="35"/>
      <c r="BA157" s="33"/>
      <c r="BB157" s="33"/>
      <c r="BC157" s="33"/>
      <c r="BD157" s="9"/>
      <c r="BE157" s="92" t="str">
        <f t="shared" si="118"/>
        <v/>
      </c>
    </row>
    <row r="158" spans="1:59" ht="15.75" customHeight="1" x14ac:dyDescent="0.3">
      <c r="A158" s="36"/>
      <c r="B158" s="17"/>
      <c r="C158" s="31" t="s">
        <v>35</v>
      </c>
      <c r="D158" s="32"/>
      <c r="E158" s="33"/>
      <c r="F158" s="33"/>
      <c r="G158" s="33"/>
      <c r="H158" s="9"/>
      <c r="I158" s="34" t="str">
        <f>IF(COUNTIF(I10:I71,"K")=0,"",COUNTIF(I10:I71,"K"))</f>
        <v/>
      </c>
      <c r="J158" s="32"/>
      <c r="K158" s="33"/>
      <c r="L158" s="33"/>
      <c r="M158" s="33"/>
      <c r="N158" s="9"/>
      <c r="O158" s="34">
        <f>IF(COUNTIF(O10:O71,"K")=0,"",COUNTIF(O10:O71,"K"))</f>
        <v>2</v>
      </c>
      <c r="P158" s="32"/>
      <c r="Q158" s="33"/>
      <c r="R158" s="33"/>
      <c r="S158" s="33"/>
      <c r="T158" s="9"/>
      <c r="U158" s="34" t="str">
        <f>IF(COUNTIF(U10:U71,"K")=0,"",COUNTIF(U10:U71,"K"))</f>
        <v/>
      </c>
      <c r="V158" s="32"/>
      <c r="W158" s="33"/>
      <c r="X158" s="33"/>
      <c r="Y158" s="33"/>
      <c r="Z158" s="9"/>
      <c r="AA158" s="34" t="str">
        <f>IF(COUNTIF(AA10:AA71,"K")=0,"",COUNTIF(AA10:AA71,"K"))</f>
        <v/>
      </c>
      <c r="AB158" s="32"/>
      <c r="AC158" s="33"/>
      <c r="AD158" s="33"/>
      <c r="AE158" s="33"/>
      <c r="AF158" s="9"/>
      <c r="AG158" s="34" t="str">
        <f>IF(COUNTIF(AG10:AG71,"K")=0,"",COUNTIF(AG10:AG71,"K"))</f>
        <v/>
      </c>
      <c r="AH158" s="32"/>
      <c r="AI158" s="33"/>
      <c r="AJ158" s="33"/>
      <c r="AK158" s="33"/>
      <c r="AL158" s="9"/>
      <c r="AM158" s="34" t="str">
        <f>IF(COUNTIF(AM10:AM71,"K")=0,"",COUNTIF(AM10:AM71,"K"))</f>
        <v/>
      </c>
      <c r="AN158" s="32"/>
      <c r="AO158" s="33"/>
      <c r="AP158" s="33"/>
      <c r="AQ158" s="33"/>
      <c r="AR158" s="9"/>
      <c r="AS158" s="34" t="str">
        <f>IF(COUNTIF(AS10:AS71,"K")=0,"",COUNTIF(AS10:AS71,"K"))</f>
        <v/>
      </c>
      <c r="AT158" s="32"/>
      <c r="AU158" s="33"/>
      <c r="AV158" s="33"/>
      <c r="AW158" s="33"/>
      <c r="AX158" s="9"/>
      <c r="AY158" s="34" t="str">
        <f>IF(COUNTIF(AY10:AY71,"K")=0,"",COUNTIF(AY10:AY71,"K"))</f>
        <v/>
      </c>
      <c r="AZ158" s="35"/>
      <c r="BA158" s="33"/>
      <c r="BB158" s="33"/>
      <c r="BC158" s="33"/>
      <c r="BD158" s="9"/>
      <c r="BE158" s="92">
        <f t="shared" si="118"/>
        <v>2</v>
      </c>
    </row>
    <row r="159" spans="1:59" ht="15.75" customHeight="1" x14ac:dyDescent="0.3">
      <c r="A159" s="36"/>
      <c r="B159" s="17"/>
      <c r="C159" s="31" t="s">
        <v>36</v>
      </c>
      <c r="D159" s="32"/>
      <c r="E159" s="33"/>
      <c r="F159" s="33"/>
      <c r="G159" s="33"/>
      <c r="H159" s="9"/>
      <c r="I159" s="34" t="str">
        <f>IF(COUNTIF(I10:I71,"K(Z)")=0,"",COUNTIF(I10:I71,"K(Z)"))</f>
        <v/>
      </c>
      <c r="J159" s="32"/>
      <c r="K159" s="33"/>
      <c r="L159" s="33"/>
      <c r="M159" s="33"/>
      <c r="N159" s="9"/>
      <c r="O159" s="34" t="str">
        <f>IF(COUNTIF(O10:O71,"K(Z)")=0,"",COUNTIF(O10:O71,"K(Z)"))</f>
        <v/>
      </c>
      <c r="P159" s="32"/>
      <c r="Q159" s="33"/>
      <c r="R159" s="33"/>
      <c r="S159" s="33"/>
      <c r="T159" s="9"/>
      <c r="U159" s="34" t="str">
        <f>IF(COUNTIF(U10:U71,"K(Z)")=0,"",COUNTIF(U10:U71,"K(Z)"))</f>
        <v/>
      </c>
      <c r="V159" s="32"/>
      <c r="W159" s="33"/>
      <c r="X159" s="33"/>
      <c r="Y159" s="33"/>
      <c r="Z159" s="9"/>
      <c r="AA159" s="34" t="str">
        <f>IF(COUNTIF(AA10:AA71,"K(Z)")=0,"",COUNTIF(AA10:AA71,"K(Z)"))</f>
        <v/>
      </c>
      <c r="AB159" s="32"/>
      <c r="AC159" s="33"/>
      <c r="AD159" s="33"/>
      <c r="AE159" s="33"/>
      <c r="AF159" s="9"/>
      <c r="AG159" s="34" t="str">
        <f>IF(COUNTIF(AG10:AG71,"K(Z)")=0,"",COUNTIF(AG10:AG71,"K(Z)"))</f>
        <v/>
      </c>
      <c r="AH159" s="32"/>
      <c r="AI159" s="33"/>
      <c r="AJ159" s="33"/>
      <c r="AK159" s="33"/>
      <c r="AL159" s="9"/>
      <c r="AM159" s="34" t="str">
        <f>IF(COUNTIF(AM10:AM71,"K(Z)")=0,"",COUNTIF(AM10:AM71,"K(Z)"))</f>
        <v/>
      </c>
      <c r="AN159" s="32"/>
      <c r="AO159" s="33"/>
      <c r="AP159" s="33"/>
      <c r="AQ159" s="33"/>
      <c r="AR159" s="9"/>
      <c r="AS159" s="34" t="str">
        <f>IF(COUNTIF(AS10:AS71,"K(Z)")=0,"",COUNTIF(AS10:AS71,"K(Z)"))</f>
        <v/>
      </c>
      <c r="AT159" s="32"/>
      <c r="AU159" s="33"/>
      <c r="AV159" s="33"/>
      <c r="AW159" s="33"/>
      <c r="AX159" s="9"/>
      <c r="AY159" s="34" t="str">
        <f>IF(COUNTIF(AY10:AY71,"K(Z)")=0,"",COUNTIF(AY10:AY71,"K(Z)"))</f>
        <v/>
      </c>
      <c r="AZ159" s="35"/>
      <c r="BA159" s="33"/>
      <c r="BB159" s="33"/>
      <c r="BC159" s="33"/>
      <c r="BD159" s="9"/>
      <c r="BE159" s="92" t="str">
        <f t="shared" si="118"/>
        <v/>
      </c>
    </row>
    <row r="160" spans="1:59" ht="15.75" customHeight="1" x14ac:dyDescent="0.3">
      <c r="A160" s="36"/>
      <c r="B160" s="17"/>
      <c r="C160" s="31" t="s">
        <v>25</v>
      </c>
      <c r="D160" s="32"/>
      <c r="E160" s="33"/>
      <c r="F160" s="33"/>
      <c r="G160" s="33"/>
      <c r="H160" s="9"/>
      <c r="I160" s="34" t="str">
        <f>IF(COUNTIF(I10:I71,"AV")=0,"",COUNTIF(I10:I71,"AV"))</f>
        <v/>
      </c>
      <c r="J160" s="32"/>
      <c r="K160" s="33"/>
      <c r="L160" s="33"/>
      <c r="M160" s="33"/>
      <c r="N160" s="9"/>
      <c r="O160" s="34" t="str">
        <f>IF(COUNTIF(O10:O71,"AV")=0,"",COUNTIF(O10:O71,"AV"))</f>
        <v/>
      </c>
      <c r="P160" s="32"/>
      <c r="Q160" s="33"/>
      <c r="R160" s="33"/>
      <c r="S160" s="33"/>
      <c r="T160" s="9"/>
      <c r="U160" s="34" t="str">
        <f>IF(COUNTIF(U10:U71,"AV")=0,"",COUNTIF(U10:U71,"AV"))</f>
        <v/>
      </c>
      <c r="V160" s="32"/>
      <c r="W160" s="33"/>
      <c r="X160" s="33"/>
      <c r="Y160" s="33"/>
      <c r="Z160" s="9"/>
      <c r="AA160" s="34" t="str">
        <f>IF(COUNTIF(AA10:AA71,"AV")=0,"",COUNTIF(AA10:AA71,"AV"))</f>
        <v/>
      </c>
      <c r="AB160" s="32"/>
      <c r="AC160" s="33"/>
      <c r="AD160" s="33"/>
      <c r="AE160" s="33"/>
      <c r="AF160" s="9"/>
      <c r="AG160" s="34" t="str">
        <f>IF(COUNTIF(AG10:AG71,"AV")=0,"",COUNTIF(AG10:AG71,"AV"))</f>
        <v/>
      </c>
      <c r="AH160" s="32"/>
      <c r="AI160" s="33"/>
      <c r="AJ160" s="33"/>
      <c r="AK160" s="33"/>
      <c r="AL160" s="9"/>
      <c r="AM160" s="34" t="str">
        <f>IF(COUNTIF(AM10:AM71,"AV")=0,"",COUNTIF(AM10:AM71,"AV"))</f>
        <v/>
      </c>
      <c r="AN160" s="32"/>
      <c r="AO160" s="33"/>
      <c r="AP160" s="33"/>
      <c r="AQ160" s="33"/>
      <c r="AR160" s="9"/>
      <c r="AS160" s="34" t="str">
        <f>IF(COUNTIF(AS10:AS71,"AV")=0,"",COUNTIF(AS10:AS71,"AV"))</f>
        <v/>
      </c>
      <c r="AT160" s="32"/>
      <c r="AU160" s="33"/>
      <c r="AV160" s="33"/>
      <c r="AW160" s="33"/>
      <c r="AX160" s="9"/>
      <c r="AY160" s="34" t="str">
        <f>IF(COUNTIF(AY10:AY71,"AV")=0,"",COUNTIF(AY10:AY71,"AV"))</f>
        <v/>
      </c>
      <c r="AZ160" s="35"/>
      <c r="BA160" s="33"/>
      <c r="BB160" s="33"/>
      <c r="BC160" s="33"/>
      <c r="BD160" s="9"/>
      <c r="BE160" s="92" t="str">
        <f t="shared" si="118"/>
        <v/>
      </c>
    </row>
    <row r="161" spans="1:57" ht="15.75" customHeight="1" x14ac:dyDescent="0.3">
      <c r="A161" s="36"/>
      <c r="B161" s="17"/>
      <c r="C161" s="31" t="s">
        <v>68</v>
      </c>
      <c r="D161" s="32"/>
      <c r="E161" s="33"/>
      <c r="F161" s="33"/>
      <c r="G161" s="33"/>
      <c r="H161" s="9"/>
      <c r="I161" s="34" t="str">
        <f>IF(COUNTIF(I10:I71,"KV")=0,"",COUNTIF(I10:I71,"KV"))</f>
        <v/>
      </c>
      <c r="J161" s="32"/>
      <c r="K161" s="33"/>
      <c r="L161" s="33"/>
      <c r="M161" s="33"/>
      <c r="N161" s="9"/>
      <c r="O161" s="34" t="str">
        <f>IF(COUNTIF(O10:O71,"KV")=0,"",COUNTIF(O10:O71,"KV"))</f>
        <v/>
      </c>
      <c r="P161" s="32"/>
      <c r="Q161" s="33"/>
      <c r="R161" s="33"/>
      <c r="S161" s="33"/>
      <c r="T161" s="9"/>
      <c r="U161" s="34" t="str">
        <f>IF(COUNTIF(U10:U71,"KV")=0,"",COUNTIF(U10:U71,"KV"))</f>
        <v/>
      </c>
      <c r="V161" s="32"/>
      <c r="W161" s="33"/>
      <c r="X161" s="33"/>
      <c r="Y161" s="33"/>
      <c r="Z161" s="9"/>
      <c r="AA161" s="34" t="str">
        <f>IF(COUNTIF(AA10:AA71,"KV")=0,"",COUNTIF(AA10:AA71,"KV"))</f>
        <v/>
      </c>
      <c r="AB161" s="32"/>
      <c r="AC161" s="33"/>
      <c r="AD161" s="33"/>
      <c r="AE161" s="33"/>
      <c r="AF161" s="9"/>
      <c r="AG161" s="34" t="str">
        <f>IF(COUNTIF(AG10:AG71,"KV")=0,"",COUNTIF(AG10:AG71,"KV"))</f>
        <v/>
      </c>
      <c r="AH161" s="32"/>
      <c r="AI161" s="33"/>
      <c r="AJ161" s="33"/>
      <c r="AK161" s="33"/>
      <c r="AL161" s="9"/>
      <c r="AM161" s="34" t="str">
        <f>IF(COUNTIF(AM10:AM71,"KV")=0,"",COUNTIF(AM10:AM71,"KV"))</f>
        <v/>
      </c>
      <c r="AN161" s="32"/>
      <c r="AO161" s="33"/>
      <c r="AP161" s="33"/>
      <c r="AQ161" s="33"/>
      <c r="AR161" s="9"/>
      <c r="AS161" s="34" t="str">
        <f>IF(COUNTIF(AS10:AS71,"KV")=0,"",COUNTIF(AS10:AS71,"KV"))</f>
        <v/>
      </c>
      <c r="AT161" s="32"/>
      <c r="AU161" s="33"/>
      <c r="AV161" s="33"/>
      <c r="AW161" s="33"/>
      <c r="AX161" s="9"/>
      <c r="AY161" s="34" t="str">
        <f>IF(COUNTIF(AY10:AY71,"KV")=0,"",COUNTIF(AY10:AY71,"KV"))</f>
        <v/>
      </c>
      <c r="AZ161" s="35"/>
      <c r="BA161" s="33"/>
      <c r="BB161" s="33"/>
      <c r="BC161" s="33"/>
      <c r="BD161" s="9"/>
      <c r="BE161" s="92" t="str">
        <f t="shared" si="118"/>
        <v/>
      </c>
    </row>
    <row r="162" spans="1:57" ht="15.75" customHeight="1" x14ac:dyDescent="0.3">
      <c r="A162" s="38"/>
      <c r="B162" s="20"/>
      <c r="C162" s="39" t="s">
        <v>69</v>
      </c>
      <c r="D162" s="40"/>
      <c r="E162" s="41"/>
      <c r="F162" s="41"/>
      <c r="G162" s="41"/>
      <c r="H162" s="19"/>
      <c r="I162" s="34" t="str">
        <f>IF(COUNTIF(I10:I71,"SZG")=0,"",COUNTIF(I10:I71,"SZG"))</f>
        <v/>
      </c>
      <c r="J162" s="40"/>
      <c r="K162" s="41"/>
      <c r="L162" s="41"/>
      <c r="M162" s="41"/>
      <c r="N162" s="19"/>
      <c r="O162" s="34" t="str">
        <f>IF(COUNTIF(O10:O71,"SZG")=0,"",COUNTIF(O10:O71,"SZG"))</f>
        <v/>
      </c>
      <c r="P162" s="40"/>
      <c r="Q162" s="41"/>
      <c r="R162" s="41"/>
      <c r="S162" s="41"/>
      <c r="T162" s="19"/>
      <c r="U162" s="34" t="str">
        <f>IF(COUNTIF(U10:U71,"SZG")=0,"",COUNTIF(U10:U71,"SZG"))</f>
        <v/>
      </c>
      <c r="V162" s="40"/>
      <c r="W162" s="41"/>
      <c r="X162" s="41"/>
      <c r="Y162" s="41"/>
      <c r="Z162" s="19"/>
      <c r="AA162" s="34" t="str">
        <f>IF(COUNTIF(AA10:AA71,"SZG")=0,"",COUNTIF(AA10:AA71,"SZG"))</f>
        <v/>
      </c>
      <c r="AB162" s="40"/>
      <c r="AC162" s="41"/>
      <c r="AD162" s="41"/>
      <c r="AE162" s="41"/>
      <c r="AF162" s="19"/>
      <c r="AG162" s="34" t="str">
        <f>IF(COUNTIF(AG10:AG71,"SZG")=0,"",COUNTIF(AG10:AG71,"SZG"))</f>
        <v/>
      </c>
      <c r="AH162" s="40"/>
      <c r="AI162" s="41"/>
      <c r="AJ162" s="41"/>
      <c r="AK162" s="41"/>
      <c r="AL162" s="19"/>
      <c r="AM162" s="34" t="str">
        <f>IF(COUNTIF(AM10:AM71,"SZG")=0,"",COUNTIF(AM10:AM71,"SZG"))</f>
        <v/>
      </c>
      <c r="AN162" s="40"/>
      <c r="AO162" s="41"/>
      <c r="AP162" s="41"/>
      <c r="AQ162" s="41"/>
      <c r="AR162" s="19"/>
      <c r="AS162" s="34" t="str">
        <f>IF(COUNTIF(AS10:AS71,"SZG")=0,"",COUNTIF(AS10:AS71,"SZG"))</f>
        <v/>
      </c>
      <c r="AT162" s="40"/>
      <c r="AU162" s="41"/>
      <c r="AV162" s="41"/>
      <c r="AW162" s="41"/>
      <c r="AX162" s="19"/>
      <c r="AY162" s="34" t="str">
        <f>IF(COUNTIF(AY10:AY71,"SZG")=0,"",COUNTIF(AY10:AY71,"SZG"))</f>
        <v/>
      </c>
      <c r="AZ162" s="35"/>
      <c r="BA162" s="33"/>
      <c r="BB162" s="33"/>
      <c r="BC162" s="33"/>
      <c r="BD162" s="9"/>
      <c r="BE162" s="92" t="str">
        <f t="shared" si="118"/>
        <v/>
      </c>
    </row>
    <row r="163" spans="1:57" ht="15.75" customHeight="1" x14ac:dyDescent="0.3">
      <c r="A163" s="38"/>
      <c r="B163" s="20"/>
      <c r="C163" s="39" t="s">
        <v>70</v>
      </c>
      <c r="D163" s="40"/>
      <c r="E163" s="41"/>
      <c r="F163" s="41"/>
      <c r="G163" s="41"/>
      <c r="H163" s="19"/>
      <c r="I163" s="34" t="str">
        <f>IF(COUNTIF(I10:I71,"ZV")=0,"",COUNTIF(I10:I71,"ZV"))</f>
        <v/>
      </c>
      <c r="J163" s="40"/>
      <c r="K163" s="41"/>
      <c r="L163" s="41"/>
      <c r="M163" s="41"/>
      <c r="N163" s="19"/>
      <c r="O163" s="34" t="str">
        <f>IF(COUNTIF(O10:O71,"ZV")=0,"",COUNTIF(O10:O71,"ZV"))</f>
        <v/>
      </c>
      <c r="P163" s="40"/>
      <c r="Q163" s="41"/>
      <c r="R163" s="41"/>
      <c r="S163" s="41"/>
      <c r="T163" s="19"/>
      <c r="U163" s="34" t="str">
        <f>IF(COUNTIF(U10:U71,"ZV")=0,"",COUNTIF(U10:U71,"ZV"))</f>
        <v/>
      </c>
      <c r="V163" s="40"/>
      <c r="W163" s="41"/>
      <c r="X163" s="41"/>
      <c r="Y163" s="41"/>
      <c r="Z163" s="19"/>
      <c r="AA163" s="34" t="str">
        <f>IF(COUNTIF(AA10:AA71,"ZV")=0,"",COUNTIF(AA10:AA71,"ZV"))</f>
        <v/>
      </c>
      <c r="AB163" s="40"/>
      <c r="AC163" s="41"/>
      <c r="AD163" s="41"/>
      <c r="AE163" s="41"/>
      <c r="AF163" s="19"/>
      <c r="AG163" s="34" t="str">
        <f>IF(COUNTIF(AG10:AG71,"ZV")=0,"",COUNTIF(AG10:AG71,"ZV"))</f>
        <v/>
      </c>
      <c r="AH163" s="40"/>
      <c r="AI163" s="41"/>
      <c r="AJ163" s="41"/>
      <c r="AK163" s="41"/>
      <c r="AL163" s="19"/>
      <c r="AM163" s="34" t="str">
        <f>IF(COUNTIF(AM10:AM71,"ZV")=0,"",COUNTIF(AM10:AM71,"ZV"))</f>
        <v/>
      </c>
      <c r="AN163" s="40"/>
      <c r="AO163" s="41"/>
      <c r="AP163" s="41"/>
      <c r="AQ163" s="41"/>
      <c r="AR163" s="19"/>
      <c r="AS163" s="34" t="str">
        <f>IF(COUNTIF(AS10:AS71,"ZV")=0,"",COUNTIF(AS10:AS71,"ZV"))</f>
        <v/>
      </c>
      <c r="AT163" s="40"/>
      <c r="AU163" s="41"/>
      <c r="AV163" s="41"/>
      <c r="AW163" s="41"/>
      <c r="AX163" s="19"/>
      <c r="AY163" s="34" t="str">
        <f>IF(COUNTIF(AY10:AY71,"ZV")=0,"",COUNTIF(AY10:AY71,"ZV"))</f>
        <v/>
      </c>
      <c r="AZ163" s="35"/>
      <c r="BA163" s="33"/>
      <c r="BB163" s="33"/>
      <c r="BC163" s="33"/>
      <c r="BD163" s="9"/>
      <c r="BE163" s="92" t="str">
        <f t="shared" si="118"/>
        <v/>
      </c>
    </row>
    <row r="164" spans="1:57" ht="15.75" customHeight="1" thickBot="1" x14ac:dyDescent="0.35">
      <c r="A164" s="42"/>
      <c r="B164" s="28"/>
      <c r="C164" s="29" t="s">
        <v>26</v>
      </c>
      <c r="D164" s="43"/>
      <c r="E164" s="44"/>
      <c r="F164" s="44"/>
      <c r="G164" s="44"/>
      <c r="H164" s="45"/>
      <c r="I164" s="46">
        <f>IF(SUM(I152:I163)=0,"",SUM(I152:I163))</f>
        <v>5</v>
      </c>
      <c r="J164" s="43"/>
      <c r="K164" s="44"/>
      <c r="L164" s="44"/>
      <c r="M164" s="44"/>
      <c r="N164" s="45"/>
      <c r="O164" s="46">
        <f>IF(SUM(O152:O163)=0,"",SUM(O152:O163))</f>
        <v>6</v>
      </c>
      <c r="P164" s="43"/>
      <c r="Q164" s="44"/>
      <c r="R164" s="44"/>
      <c r="S164" s="44"/>
      <c r="T164" s="45"/>
      <c r="U164" s="46">
        <f>IF(SUM(U152:U163)=0,"",SUM(U152:U163))</f>
        <v>10</v>
      </c>
      <c r="V164" s="43"/>
      <c r="W164" s="44"/>
      <c r="X164" s="44"/>
      <c r="Y164" s="44"/>
      <c r="Z164" s="45"/>
      <c r="AA164" s="46">
        <f>IF(SUM(AA152:AA163)=0,"",SUM(AA152:AA163))</f>
        <v>11</v>
      </c>
      <c r="AB164" s="43"/>
      <c r="AC164" s="44"/>
      <c r="AD164" s="44"/>
      <c r="AE164" s="44"/>
      <c r="AF164" s="45"/>
      <c r="AG164" s="46">
        <f>IF(SUM(AG152:AG163)=0,"",SUM(AG152:AG163))</f>
        <v>4</v>
      </c>
      <c r="AH164" s="43"/>
      <c r="AI164" s="44"/>
      <c r="AJ164" s="44"/>
      <c r="AK164" s="44"/>
      <c r="AL164" s="45"/>
      <c r="AM164" s="46">
        <f>IF(SUM(AM152:AM163)=0,"",SUM(AM152:AM163))</f>
        <v>5</v>
      </c>
      <c r="AN164" s="43"/>
      <c r="AO164" s="44"/>
      <c r="AP164" s="44"/>
      <c r="AQ164" s="44"/>
      <c r="AR164" s="45"/>
      <c r="AS164" s="46">
        <f>IF(SUM(AS152:AS163)=0,"",SUM(AS152:AS163))</f>
        <v>6</v>
      </c>
      <c r="AT164" s="43"/>
      <c r="AU164" s="44"/>
      <c r="AV164" s="44"/>
      <c r="AW164" s="44"/>
      <c r="AX164" s="45"/>
      <c r="AY164" s="46">
        <f>IF(SUM(AY152:AY163)=0,"",SUM(AY152:AY163))</f>
        <v>1</v>
      </c>
      <c r="AZ164" s="47"/>
      <c r="BA164" s="44"/>
      <c r="BB164" s="44"/>
      <c r="BC164" s="44"/>
      <c r="BD164" s="45"/>
      <c r="BE164" s="97">
        <f t="shared" si="118"/>
        <v>48</v>
      </c>
    </row>
    <row r="165" spans="1:57" ht="15.75" customHeight="1" thickTop="1" x14ac:dyDescent="0.25">
      <c r="B165" s="48"/>
      <c r="C165" s="48"/>
    </row>
    <row r="166" spans="1:57" ht="15.75" customHeight="1" x14ac:dyDescent="0.25">
      <c r="B166" s="48"/>
      <c r="C166" s="48"/>
    </row>
    <row r="167" spans="1:57" ht="15.75" customHeight="1" x14ac:dyDescent="0.25">
      <c r="B167" s="48"/>
      <c r="C167" s="48"/>
    </row>
    <row r="168" spans="1:57" ht="15.75" customHeight="1" x14ac:dyDescent="0.25">
      <c r="B168" s="48"/>
      <c r="C168" s="48"/>
    </row>
    <row r="169" spans="1:57" ht="15.75" customHeight="1" x14ac:dyDescent="0.25">
      <c r="B169" s="48"/>
      <c r="C169" s="48"/>
    </row>
    <row r="170" spans="1:57" ht="15.75" customHeight="1" x14ac:dyDescent="0.25">
      <c r="B170" s="48"/>
      <c r="C170" s="48"/>
    </row>
    <row r="171" spans="1:57" ht="15.75" customHeight="1" x14ac:dyDescent="0.25">
      <c r="B171" s="48"/>
      <c r="C171" s="48"/>
    </row>
    <row r="172" spans="1:57" ht="15.75" customHeight="1" x14ac:dyDescent="0.25">
      <c r="B172" s="48"/>
      <c r="C172" s="48"/>
    </row>
    <row r="173" spans="1:57" ht="15.75" customHeight="1" x14ac:dyDescent="0.25">
      <c r="B173" s="48"/>
      <c r="C173" s="48"/>
    </row>
    <row r="174" spans="1:57" ht="15.75" customHeight="1" x14ac:dyDescent="0.25">
      <c r="B174" s="48"/>
      <c r="C174" s="48"/>
    </row>
    <row r="175" spans="1:57" ht="15.75" customHeight="1" x14ac:dyDescent="0.25">
      <c r="B175" s="48"/>
      <c r="C175" s="48"/>
    </row>
    <row r="176" spans="1:57" ht="15.75" customHeight="1" x14ac:dyDescent="0.25">
      <c r="B176" s="48"/>
      <c r="C176" s="48"/>
    </row>
    <row r="177" spans="2:3" ht="15.75" customHeight="1" x14ac:dyDescent="0.25">
      <c r="B177" s="48"/>
      <c r="C177" s="48"/>
    </row>
    <row r="178" spans="2:3" ht="15.75" customHeight="1" x14ac:dyDescent="0.25">
      <c r="B178" s="48"/>
      <c r="C178" s="48"/>
    </row>
    <row r="179" spans="2:3" ht="15.75" customHeight="1" x14ac:dyDescent="0.25">
      <c r="B179" s="48"/>
      <c r="C179" s="48"/>
    </row>
    <row r="180" spans="2:3" ht="15.75" customHeight="1" x14ac:dyDescent="0.25">
      <c r="B180" s="48"/>
      <c r="C180" s="48"/>
    </row>
    <row r="181" spans="2:3" ht="15.75" customHeight="1" x14ac:dyDescent="0.25">
      <c r="B181" s="48"/>
      <c r="C181" s="48"/>
    </row>
    <row r="182" spans="2:3" ht="15.75" customHeight="1" x14ac:dyDescent="0.25">
      <c r="B182" s="48"/>
      <c r="C182" s="48"/>
    </row>
    <row r="183" spans="2:3" ht="15.75" customHeight="1" x14ac:dyDescent="0.25">
      <c r="B183" s="48"/>
      <c r="C183" s="48"/>
    </row>
    <row r="184" spans="2:3" ht="15.75" customHeight="1" x14ac:dyDescent="0.25">
      <c r="B184" s="48"/>
      <c r="C184" s="48"/>
    </row>
    <row r="185" spans="2:3" ht="15.75" customHeight="1" x14ac:dyDescent="0.25">
      <c r="B185" s="48"/>
      <c r="C185" s="48"/>
    </row>
    <row r="186" spans="2:3" ht="15.75" customHeight="1" x14ac:dyDescent="0.25">
      <c r="B186" s="48"/>
      <c r="C186" s="48"/>
    </row>
    <row r="187" spans="2:3" ht="15.75" customHeight="1" x14ac:dyDescent="0.25">
      <c r="B187" s="48"/>
      <c r="C187" s="48"/>
    </row>
    <row r="188" spans="2:3" ht="15.75" customHeight="1" x14ac:dyDescent="0.25">
      <c r="B188" s="48"/>
      <c r="C188" s="48"/>
    </row>
    <row r="189" spans="2:3" ht="15.75" customHeight="1" x14ac:dyDescent="0.25">
      <c r="B189" s="48"/>
      <c r="C189" s="48"/>
    </row>
    <row r="190" spans="2:3" ht="15.75" customHeight="1" x14ac:dyDescent="0.25">
      <c r="B190" s="48"/>
      <c r="C190" s="48"/>
    </row>
    <row r="191" spans="2:3" ht="15.75" customHeight="1" x14ac:dyDescent="0.25">
      <c r="B191" s="48"/>
      <c r="C191" s="48"/>
    </row>
    <row r="192" spans="2:3" ht="15.75" customHeight="1" x14ac:dyDescent="0.25">
      <c r="B192" s="48"/>
      <c r="C192" s="48"/>
    </row>
    <row r="193" spans="2:3" ht="15.75" customHeight="1" x14ac:dyDescent="0.25">
      <c r="B193" s="48"/>
      <c r="C193" s="48"/>
    </row>
    <row r="194" spans="2:3" ht="15.75" customHeight="1" x14ac:dyDescent="0.25">
      <c r="B194" s="48"/>
      <c r="C194" s="48"/>
    </row>
    <row r="195" spans="2:3" ht="15.75" customHeight="1" x14ac:dyDescent="0.25">
      <c r="B195" s="48"/>
      <c r="C195" s="48"/>
    </row>
    <row r="196" spans="2:3" ht="15.75" customHeight="1" x14ac:dyDescent="0.25">
      <c r="B196" s="48"/>
      <c r="C196" s="48"/>
    </row>
    <row r="197" spans="2:3" ht="15.75" customHeight="1" x14ac:dyDescent="0.25">
      <c r="B197" s="48"/>
      <c r="C197" s="48"/>
    </row>
    <row r="198" spans="2:3" ht="15.75" customHeight="1" x14ac:dyDescent="0.25">
      <c r="B198" s="48"/>
      <c r="C198" s="48"/>
    </row>
    <row r="199" spans="2:3" ht="15.75" customHeight="1" x14ac:dyDescent="0.25">
      <c r="B199" s="48"/>
      <c r="C199" s="48"/>
    </row>
    <row r="200" spans="2:3" ht="15.75" customHeight="1" x14ac:dyDescent="0.25">
      <c r="B200" s="48"/>
      <c r="C200" s="48"/>
    </row>
    <row r="201" spans="2:3" ht="15.75" customHeight="1" x14ac:dyDescent="0.25">
      <c r="B201" s="48"/>
      <c r="C201" s="48"/>
    </row>
    <row r="202" spans="2:3" ht="15.75" customHeight="1" x14ac:dyDescent="0.25">
      <c r="B202" s="48"/>
      <c r="C202" s="48"/>
    </row>
    <row r="203" spans="2:3" ht="15.75" customHeight="1" x14ac:dyDescent="0.25">
      <c r="B203" s="48"/>
      <c r="C203" s="48"/>
    </row>
    <row r="204" spans="2:3" ht="15.75" customHeight="1" x14ac:dyDescent="0.25">
      <c r="B204" s="48"/>
      <c r="C204" s="48"/>
    </row>
    <row r="205" spans="2:3" ht="15.75" customHeight="1" x14ac:dyDescent="0.25">
      <c r="B205" s="48"/>
      <c r="C205" s="48"/>
    </row>
    <row r="206" spans="2:3" ht="15.75" customHeight="1" x14ac:dyDescent="0.25">
      <c r="B206" s="48"/>
      <c r="C206" s="48"/>
    </row>
    <row r="207" spans="2:3" ht="15.75" customHeight="1" x14ac:dyDescent="0.25">
      <c r="B207" s="48"/>
      <c r="C207" s="48"/>
    </row>
    <row r="208" spans="2:3" ht="15.75" customHeight="1" x14ac:dyDescent="0.25">
      <c r="B208" s="48"/>
      <c r="C208" s="48"/>
    </row>
    <row r="209" spans="2:3" ht="15.75" customHeight="1" x14ac:dyDescent="0.25">
      <c r="B209" s="48"/>
      <c r="C209" s="48"/>
    </row>
    <row r="210" spans="2:3" ht="15.75" customHeight="1" x14ac:dyDescent="0.25">
      <c r="B210" s="48"/>
      <c r="C210" s="48"/>
    </row>
    <row r="211" spans="2:3" ht="15.75" customHeight="1" x14ac:dyDescent="0.25">
      <c r="B211" s="48"/>
      <c r="C211" s="48"/>
    </row>
    <row r="212" spans="2:3" ht="15.75" customHeight="1" x14ac:dyDescent="0.25">
      <c r="B212" s="48"/>
      <c r="C212" s="48"/>
    </row>
    <row r="213" spans="2:3" ht="15.75" customHeight="1" x14ac:dyDescent="0.25">
      <c r="B213" s="48"/>
      <c r="C213" s="48"/>
    </row>
    <row r="214" spans="2:3" ht="15.75" customHeight="1" x14ac:dyDescent="0.25">
      <c r="B214" s="48"/>
      <c r="C214" s="48"/>
    </row>
    <row r="215" spans="2:3" ht="15.75" customHeight="1" x14ac:dyDescent="0.25">
      <c r="B215" s="48"/>
      <c r="C215" s="48"/>
    </row>
    <row r="216" spans="2:3" ht="15.75" customHeight="1" x14ac:dyDescent="0.25">
      <c r="B216" s="48"/>
      <c r="C216" s="48"/>
    </row>
    <row r="217" spans="2:3" ht="15.75" customHeight="1" x14ac:dyDescent="0.25">
      <c r="B217" s="48"/>
      <c r="C217" s="48"/>
    </row>
    <row r="218" spans="2:3" ht="15.75" customHeight="1" x14ac:dyDescent="0.25">
      <c r="B218" s="48"/>
      <c r="C218" s="48"/>
    </row>
    <row r="219" spans="2:3" ht="15.75" customHeight="1" x14ac:dyDescent="0.25">
      <c r="B219" s="48"/>
      <c r="C219" s="48"/>
    </row>
    <row r="220" spans="2:3" ht="15.75" customHeight="1" x14ac:dyDescent="0.25">
      <c r="B220" s="48"/>
      <c r="C220" s="48"/>
    </row>
    <row r="221" spans="2:3" ht="15.75" customHeight="1" x14ac:dyDescent="0.25">
      <c r="B221" s="48"/>
      <c r="C221" s="48"/>
    </row>
    <row r="222" spans="2:3" ht="15.75" customHeight="1" x14ac:dyDescent="0.25">
      <c r="B222" s="48"/>
      <c r="C222" s="48"/>
    </row>
    <row r="223" spans="2:3" ht="15.75" customHeight="1" x14ac:dyDescent="0.25">
      <c r="B223" s="48"/>
      <c r="C223" s="48"/>
    </row>
    <row r="224" spans="2: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spans="4:57" ht="15.75" customHeight="1" x14ac:dyDescent="0.25"/>
    <row r="242" spans="4:57" ht="15.75" customHeight="1" x14ac:dyDescent="0.25"/>
    <row r="243" spans="4:57" ht="15.75" customHeight="1" x14ac:dyDescent="0.25"/>
    <row r="244" spans="4:57" ht="15.75" customHeight="1" x14ac:dyDescent="0.25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</row>
    <row r="245" spans="4:57" ht="15.75" customHeight="1" x14ac:dyDescent="0.2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</row>
    <row r="246" spans="4:57" ht="15.75" customHeight="1" x14ac:dyDescent="0.25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</row>
    <row r="247" spans="4:57" ht="15.75" customHeight="1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</row>
    <row r="248" spans="4:57" ht="15.75" customHeight="1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</row>
    <row r="249" spans="4:57" ht="15.75" customHeight="1" x14ac:dyDescent="0.25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</row>
    <row r="250" spans="4:57" ht="15.75" customHeight="1" x14ac:dyDescent="0.25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</row>
    <row r="251" spans="4:57" ht="15.75" customHeight="1" x14ac:dyDescent="0.25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</row>
    <row r="252" spans="4:57" ht="15.75" customHeight="1" x14ac:dyDescent="0.25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</row>
    <row r="253" spans="4:57" ht="15.75" customHeight="1" x14ac:dyDescent="0.25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</row>
    <row r="254" spans="4:57" ht="15.75" customHeight="1" x14ac:dyDescent="0.2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</row>
    <row r="255" spans="4:57" ht="15.75" customHeight="1" x14ac:dyDescent="0.25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</row>
    <row r="256" spans="4:57" ht="15.75" customHeight="1" x14ac:dyDescent="0.25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</row>
    <row r="257" spans="4:57" ht="15.75" customHeight="1" x14ac:dyDescent="0.25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</row>
    <row r="258" spans="4:57" ht="15.75" customHeight="1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spans="4:57" ht="15.75" customHeight="1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spans="4:57" ht="15.75" customHeight="1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spans="4:57" ht="15.75" customHeight="1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spans="4:57" ht="15.75" customHeight="1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spans="4:57" ht="15.75" customHeight="1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spans="4:57" ht="15.75" customHeight="1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spans="4:57" ht="15.75" customHeight="1" x14ac:dyDescent="0.25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spans="4:57" x14ac:dyDescent="0.25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spans="4:57" x14ac:dyDescent="0.2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spans="4:57" x14ac:dyDescent="0.25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spans="4:57" x14ac:dyDescent="0.25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spans="4:57" x14ac:dyDescent="0.2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spans="4:57" x14ac:dyDescent="0.25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spans="4:57" x14ac:dyDescent="0.25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spans="4:57" x14ac:dyDescent="0.25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spans="4:57" x14ac:dyDescent="0.25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spans="4:57" x14ac:dyDescent="0.2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spans="4:57" x14ac:dyDescent="0.25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spans="4:57" x14ac:dyDescent="0.25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spans="4:57" x14ac:dyDescent="0.25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spans="4:57" x14ac:dyDescent="0.25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spans="4:57" x14ac:dyDescent="0.2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spans="4:57" x14ac:dyDescent="0.2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spans="4:57" x14ac:dyDescent="0.2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spans="4:57" x14ac:dyDescent="0.2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spans="4:57" x14ac:dyDescent="0.2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spans="4:57" x14ac:dyDescent="0.2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spans="4:57" x14ac:dyDescent="0.2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spans="4:57" x14ac:dyDescent="0.2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spans="4:57" x14ac:dyDescent="0.2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</sheetData>
  <sheetProtection selectLockedCells="1" selectUnlockedCells="1"/>
  <mergeCells count="101">
    <mergeCell ref="P75:AY75"/>
    <mergeCell ref="P9:AY9"/>
    <mergeCell ref="AD7:AE7"/>
    <mergeCell ref="BD102:BE102"/>
    <mergeCell ref="BD95:BE95"/>
    <mergeCell ref="BD7:BD8"/>
    <mergeCell ref="BE7:BE8"/>
    <mergeCell ref="AZ7:BA7"/>
    <mergeCell ref="BB7:BC7"/>
    <mergeCell ref="AZ94:BC94"/>
    <mergeCell ref="BD101:BE101"/>
    <mergeCell ref="BD97:BE97"/>
    <mergeCell ref="AZ99:BC99"/>
    <mergeCell ref="BD99:BE99"/>
    <mergeCell ref="AZ98:BC98"/>
    <mergeCell ref="BD98:BE98"/>
    <mergeCell ref="AZ100:BC100"/>
    <mergeCell ref="BD100:BE100"/>
    <mergeCell ref="BF5:BF8"/>
    <mergeCell ref="BG5:BG8"/>
    <mergeCell ref="A74:BE74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V6:AA6"/>
    <mergeCell ref="BD130:BE130"/>
    <mergeCell ref="AZ129:BC129"/>
    <mergeCell ref="BD129:BE129"/>
    <mergeCell ref="AZ5:BE6"/>
    <mergeCell ref="A151:AY151"/>
    <mergeCell ref="AZ104:BC104"/>
    <mergeCell ref="BD104:BE104"/>
    <mergeCell ref="AZ103:BC103"/>
    <mergeCell ref="BD103:BE103"/>
    <mergeCell ref="AZ105:BC105"/>
    <mergeCell ref="AZ102:BC102"/>
    <mergeCell ref="AZ131:BC131"/>
    <mergeCell ref="AZ132:BC132"/>
    <mergeCell ref="BD132:BE132"/>
    <mergeCell ref="BD131:BE131"/>
    <mergeCell ref="A148:AY148"/>
    <mergeCell ref="A150:AY150"/>
    <mergeCell ref="AZ130:BC130"/>
    <mergeCell ref="J6:O6"/>
    <mergeCell ref="D6:I6"/>
    <mergeCell ref="H7:H8"/>
    <mergeCell ref="AN6:AS6"/>
    <mergeCell ref="I7:I8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AZ135:BC135"/>
    <mergeCell ref="BD135:BE135"/>
    <mergeCell ref="P7:Q7"/>
    <mergeCell ref="AR7:AR8"/>
    <mergeCell ref="P68:AY68"/>
    <mergeCell ref="AV7:AW7"/>
    <mergeCell ref="AX7:AX8"/>
    <mergeCell ref="AZ101:BC101"/>
    <mergeCell ref="AS7:AS8"/>
    <mergeCell ref="AL7:AL8"/>
    <mergeCell ref="AM7:AM8"/>
    <mergeCell ref="P62:AY62"/>
    <mergeCell ref="BD105:BE105"/>
    <mergeCell ref="AZ128:BC128"/>
    <mergeCell ref="BD128:BE128"/>
    <mergeCell ref="AZ115:BC115"/>
    <mergeCell ref="BD115:BE115"/>
    <mergeCell ref="AZ112:BC112"/>
    <mergeCell ref="BD112:BE112"/>
    <mergeCell ref="AH7:AI7"/>
    <mergeCell ref="AZ95:BC95"/>
    <mergeCell ref="AZ97:BC97"/>
    <mergeCell ref="BD94:BE94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2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BG161"/>
  <sheetViews>
    <sheetView zoomScaleNormal="100" workbookViewId="0">
      <pane xSplit="3" ySplit="10" topLeftCell="AJ11" activePane="bottomRight" state="frozen"/>
      <selection pane="topRight" activeCell="D1" sqref="D1"/>
      <selection pane="bottomLeft" activeCell="A11" sqref="A11"/>
      <selection pane="bottomRight" activeCell="C28" sqref="C28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6.1640625" style="109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6.6640625" style="109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9.66406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189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125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6" t="s">
        <v>4</v>
      </c>
      <c r="AC6" s="517"/>
      <c r="AD6" s="517"/>
      <c r="AE6" s="517"/>
      <c r="AF6" s="517"/>
      <c r="AG6" s="517"/>
      <c r="AH6" s="517"/>
      <c r="AI6" s="517"/>
      <c r="AJ6" s="517"/>
      <c r="AK6" s="517"/>
      <c r="AL6" s="517"/>
      <c r="AM6" s="517"/>
      <c r="AN6" s="517"/>
      <c r="AO6" s="517"/>
      <c r="AP6" s="517"/>
      <c r="AQ6" s="517"/>
      <c r="AR6" s="517"/>
      <c r="AS6" s="517"/>
      <c r="AT6" s="517"/>
      <c r="AU6" s="517"/>
      <c r="AV6" s="517"/>
      <c r="AW6" s="517"/>
      <c r="AX6" s="517"/>
      <c r="AY6" s="517"/>
      <c r="AZ6" s="548" t="s">
        <v>5</v>
      </c>
      <c r="BA6" s="549"/>
      <c r="BB6" s="549"/>
      <c r="BC6" s="549"/>
      <c r="BD6" s="549"/>
      <c r="BE6" s="550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51"/>
      <c r="BA7" s="552"/>
      <c r="BB7" s="552"/>
      <c r="BC7" s="552"/>
      <c r="BD7" s="552"/>
      <c r="BE7" s="553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09"/>
      <c r="F8" s="510" t="s">
        <v>13</v>
      </c>
      <c r="G8" s="509"/>
      <c r="H8" s="511" t="s">
        <v>14</v>
      </c>
      <c r="I8" s="513" t="s">
        <v>39</v>
      </c>
      <c r="J8" s="515" t="s">
        <v>12</v>
      </c>
      <c r="K8" s="509"/>
      <c r="L8" s="510" t="s">
        <v>13</v>
      </c>
      <c r="M8" s="509"/>
      <c r="N8" s="511" t="s">
        <v>14</v>
      </c>
      <c r="O8" s="532" t="s">
        <v>39</v>
      </c>
      <c r="P8" s="508" t="s">
        <v>12</v>
      </c>
      <c r="Q8" s="509"/>
      <c r="R8" s="510" t="s">
        <v>13</v>
      </c>
      <c r="S8" s="509"/>
      <c r="T8" s="511" t="s">
        <v>14</v>
      </c>
      <c r="U8" s="513" t="s">
        <v>39</v>
      </c>
      <c r="V8" s="515" t="s">
        <v>12</v>
      </c>
      <c r="W8" s="509"/>
      <c r="X8" s="510" t="s">
        <v>13</v>
      </c>
      <c r="Y8" s="509"/>
      <c r="Z8" s="511" t="s">
        <v>14</v>
      </c>
      <c r="AA8" s="528" t="s">
        <v>39</v>
      </c>
      <c r="AB8" s="508" t="s">
        <v>12</v>
      </c>
      <c r="AC8" s="509"/>
      <c r="AD8" s="510" t="s">
        <v>13</v>
      </c>
      <c r="AE8" s="509"/>
      <c r="AF8" s="511" t="s">
        <v>14</v>
      </c>
      <c r="AG8" s="513" t="s">
        <v>39</v>
      </c>
      <c r="AH8" s="515" t="s">
        <v>12</v>
      </c>
      <c r="AI8" s="509"/>
      <c r="AJ8" s="510" t="s">
        <v>13</v>
      </c>
      <c r="AK8" s="509"/>
      <c r="AL8" s="511" t="s">
        <v>14</v>
      </c>
      <c r="AM8" s="532" t="s">
        <v>39</v>
      </c>
      <c r="AN8" s="508" t="s">
        <v>12</v>
      </c>
      <c r="AO8" s="509"/>
      <c r="AP8" s="510" t="s">
        <v>13</v>
      </c>
      <c r="AQ8" s="509"/>
      <c r="AR8" s="511" t="s">
        <v>14</v>
      </c>
      <c r="AS8" s="513" t="s">
        <v>39</v>
      </c>
      <c r="AT8" s="515" t="s">
        <v>12</v>
      </c>
      <c r="AU8" s="509"/>
      <c r="AV8" s="510" t="s">
        <v>13</v>
      </c>
      <c r="AW8" s="509"/>
      <c r="AX8" s="511" t="s">
        <v>14</v>
      </c>
      <c r="AY8" s="528" t="s">
        <v>39</v>
      </c>
      <c r="AZ8" s="515" t="s">
        <v>12</v>
      </c>
      <c r="BA8" s="509"/>
      <c r="BB8" s="510" t="s">
        <v>13</v>
      </c>
      <c r="BC8" s="509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47"/>
      <c r="D9" s="111" t="s">
        <v>40</v>
      </c>
      <c r="E9" s="112" t="s">
        <v>41</v>
      </c>
      <c r="F9" s="113" t="s">
        <v>40</v>
      </c>
      <c r="G9" s="112" t="s">
        <v>41</v>
      </c>
      <c r="H9" s="512"/>
      <c r="I9" s="514"/>
      <c r="J9" s="114" t="s">
        <v>40</v>
      </c>
      <c r="K9" s="112" t="s">
        <v>41</v>
      </c>
      <c r="L9" s="113" t="s">
        <v>40</v>
      </c>
      <c r="M9" s="112" t="s">
        <v>41</v>
      </c>
      <c r="N9" s="512"/>
      <c r="O9" s="533"/>
      <c r="P9" s="111" t="s">
        <v>40</v>
      </c>
      <c r="Q9" s="112" t="s">
        <v>41</v>
      </c>
      <c r="R9" s="113" t="s">
        <v>40</v>
      </c>
      <c r="S9" s="112" t="s">
        <v>41</v>
      </c>
      <c r="T9" s="512"/>
      <c r="U9" s="514"/>
      <c r="V9" s="114" t="s">
        <v>40</v>
      </c>
      <c r="W9" s="112" t="s">
        <v>41</v>
      </c>
      <c r="X9" s="113" t="s">
        <v>40</v>
      </c>
      <c r="Y9" s="112" t="s">
        <v>41</v>
      </c>
      <c r="Z9" s="512"/>
      <c r="AA9" s="529"/>
      <c r="AB9" s="111" t="s">
        <v>40</v>
      </c>
      <c r="AC9" s="112" t="s">
        <v>41</v>
      </c>
      <c r="AD9" s="113" t="s">
        <v>40</v>
      </c>
      <c r="AE9" s="112" t="s">
        <v>41</v>
      </c>
      <c r="AF9" s="512"/>
      <c r="AG9" s="514"/>
      <c r="AH9" s="114" t="s">
        <v>40</v>
      </c>
      <c r="AI9" s="112" t="s">
        <v>41</v>
      </c>
      <c r="AJ9" s="113" t="s">
        <v>40</v>
      </c>
      <c r="AK9" s="112" t="s">
        <v>41</v>
      </c>
      <c r="AL9" s="512"/>
      <c r="AM9" s="533"/>
      <c r="AN9" s="111" t="s">
        <v>40</v>
      </c>
      <c r="AO9" s="112" t="s">
        <v>41</v>
      </c>
      <c r="AP9" s="113" t="s">
        <v>40</v>
      </c>
      <c r="AQ9" s="112" t="s">
        <v>41</v>
      </c>
      <c r="AR9" s="512"/>
      <c r="AS9" s="514"/>
      <c r="AT9" s="114" t="s">
        <v>40</v>
      </c>
      <c r="AU9" s="112" t="s">
        <v>41</v>
      </c>
      <c r="AV9" s="113" t="s">
        <v>40</v>
      </c>
      <c r="AW9" s="112" t="s">
        <v>41</v>
      </c>
      <c r="AX9" s="512"/>
      <c r="AY9" s="529"/>
      <c r="AZ9" s="114" t="s">
        <v>40</v>
      </c>
      <c r="BA9" s="112" t="s">
        <v>42</v>
      </c>
      <c r="BB9" s="113" t="s">
        <v>40</v>
      </c>
      <c r="BC9" s="112" t="s">
        <v>42</v>
      </c>
      <c r="BD9" s="512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SUM(SZAK!AZ73)</f>
        <v>56</v>
      </c>
      <c r="BA10" s="118">
        <f>SUM(SZAK!BA73)</f>
        <v>784</v>
      </c>
      <c r="BB10" s="118">
        <f>SUM(SZAK!BB73)</f>
        <v>105</v>
      </c>
      <c r="BC10" s="118">
        <f>SUM(SZAK!BC73)</f>
        <v>1484</v>
      </c>
      <c r="BD10" s="118">
        <f>SUM(SZAK!BD73)</f>
        <v>158</v>
      </c>
      <c r="BE10" s="118">
        <f>SUM(SZAK!BE73)</f>
        <v>162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x14ac:dyDescent="0.25">
      <c r="A12" s="447" t="s">
        <v>406</v>
      </c>
      <c r="B12" s="388" t="s">
        <v>34</v>
      </c>
      <c r="C12" s="309" t="s">
        <v>341</v>
      </c>
      <c r="D12" s="56"/>
      <c r="E12" s="254" t="str">
        <f>IF(D12*14=0,"",D12*14)</f>
        <v/>
      </c>
      <c r="F12" s="56"/>
      <c r="G12" s="254" t="str">
        <f>IF(F12*14=0,"",F12*14)</f>
        <v/>
      </c>
      <c r="H12" s="56"/>
      <c r="I12" s="59"/>
      <c r="J12" s="57"/>
      <c r="K12" s="254" t="str">
        <f>IF(J12*14=0,"",J12*14)</f>
        <v/>
      </c>
      <c r="L12" s="56"/>
      <c r="M12" s="324" t="str">
        <f>IF(L12*14=0,"",L12*14)</f>
        <v/>
      </c>
      <c r="N12" s="56"/>
      <c r="O12" s="60"/>
      <c r="P12" s="56"/>
      <c r="Q12" s="324" t="str">
        <f>IF(P12*14=0,"",P12*14)</f>
        <v/>
      </c>
      <c r="R12" s="56"/>
      <c r="S12" s="324" t="str">
        <f>IF(R12*14=0,"",R12*14)</f>
        <v/>
      </c>
      <c r="T12" s="56"/>
      <c r="U12" s="59"/>
      <c r="V12" s="57"/>
      <c r="W12" s="324" t="str">
        <f>IF(V12*14=0,"",V12*14)</f>
        <v/>
      </c>
      <c r="X12" s="56"/>
      <c r="Y12" s="324" t="str">
        <f>IF(X12*14=0,"",X12*14)</f>
        <v/>
      </c>
      <c r="Z12" s="56"/>
      <c r="AA12" s="60"/>
      <c r="AB12" s="56">
        <v>4</v>
      </c>
      <c r="AC12" s="6">
        <f>IF(AB12*14=0,"",AB12*14)</f>
        <v>56</v>
      </c>
      <c r="AD12" s="56">
        <v>2</v>
      </c>
      <c r="AE12" s="6">
        <f>IF(AD12*14=0,"",AD12*14)</f>
        <v>28</v>
      </c>
      <c r="AF12" s="263">
        <v>6</v>
      </c>
      <c r="AG12" s="59" t="s">
        <v>74</v>
      </c>
      <c r="AH12" s="57"/>
      <c r="AI12" s="324" t="str">
        <f>IF(AH12*14=0,"",AH12*14)</f>
        <v/>
      </c>
      <c r="AJ12" s="56"/>
      <c r="AK12" s="324" t="str">
        <f>IF(AJ12*14=0,"",AJ12*14)</f>
        <v/>
      </c>
      <c r="AL12" s="56"/>
      <c r="AM12" s="60"/>
      <c r="AN12" s="57"/>
      <c r="AO12" s="324" t="str">
        <f>IF(AN12*14=0,"",AN12*14)</f>
        <v/>
      </c>
      <c r="AP12" s="58"/>
      <c r="AQ12" s="324" t="str">
        <f>IF(AP12*14=0,"",AP12*14)</f>
        <v/>
      </c>
      <c r="AR12" s="58"/>
      <c r="AS12" s="61"/>
      <c r="AT12" s="56"/>
      <c r="AU12" s="324" t="str">
        <f>IF(AT12*14=0,"",AT12*14)</f>
        <v/>
      </c>
      <c r="AV12" s="56"/>
      <c r="AW12" s="324" t="str">
        <f>IF(AV12*14=0,"",AV12*14)</f>
        <v/>
      </c>
      <c r="AX12" s="56"/>
      <c r="AY12" s="56"/>
      <c r="AZ12" s="325">
        <f>IF(D12+J12+P12+V12+AB12+AH12+AN12+AT12=0,"",D12+J12+P12+V12+AB12+AH12+AN12+AT12)</f>
        <v>4</v>
      </c>
      <c r="BA12" s="324">
        <f>IF((D12+J12+P12+V12+AB12+AH12+AN12+AT12)*14=0,"",(D12+J12+P12+V12+AB12+AH12+AN12+AT12)*14)</f>
        <v>56</v>
      </c>
      <c r="BB12" s="326">
        <f>IF(F12+L12+R12+X12+AD12+AJ12+AP12+AV12=0,"",F12+L12+R12+X12+AD12+AJ12+AP12+AV12)</f>
        <v>2</v>
      </c>
      <c r="BC12" s="324">
        <f>IF((L12+F12+R12+X12+AD12+AJ12+AP12+AV12)*14=0,"",(L12+F12+R12+X12+AD12+AJ12+AP12+AV12)*14)</f>
        <v>28</v>
      </c>
      <c r="BD12" s="326">
        <f>IF(N12+H12+T12+Z12+AF12+AL12+AR12+AX12=0,"",N12+H12+T12+Z12+AF12+AL12+AR12+AX12)</f>
        <v>6</v>
      </c>
      <c r="BE12" s="327">
        <f>IF(D12+F12+L12+J12+P12+R12+V12+X12+AB12+AD12+AH12+AJ12+AN12+AP12+AT12+AV12=0,"",D12+F12+L12+J12+P12+R12+V12+X12+AB12+AD12+AH12+AJ12+AN12+AP12+AT12+AV12)</f>
        <v>6</v>
      </c>
      <c r="BF12" s="242" t="s">
        <v>477</v>
      </c>
      <c r="BG12" s="343" t="s">
        <v>184</v>
      </c>
    </row>
    <row r="13" spans="1:59" ht="15.75" customHeight="1" x14ac:dyDescent="0.25">
      <c r="A13" s="447" t="s">
        <v>407</v>
      </c>
      <c r="B13" s="51" t="s">
        <v>34</v>
      </c>
      <c r="C13" s="309" t="s">
        <v>361</v>
      </c>
      <c r="D13" s="56"/>
      <c r="E13" s="6" t="str">
        <f>IF(D13*14=0,"",D13*14)</f>
        <v/>
      </c>
      <c r="F13" s="56"/>
      <c r="G13" s="6" t="str">
        <f>IF(F13*14=0,"",F13*14)</f>
        <v/>
      </c>
      <c r="H13" s="56"/>
      <c r="I13" s="59"/>
      <c r="J13" s="57"/>
      <c r="K13" s="6" t="str">
        <f>IF(J13*14=0,"",J13*14)</f>
        <v/>
      </c>
      <c r="L13" s="56"/>
      <c r="M13" s="6" t="str">
        <f>IF(L13*14=0,"",L13*14)</f>
        <v/>
      </c>
      <c r="N13" s="56"/>
      <c r="O13" s="60"/>
      <c r="P13" s="56"/>
      <c r="Q13" s="6" t="str">
        <f>IF(P13*14=0,"",P13*14)</f>
        <v/>
      </c>
      <c r="R13" s="56"/>
      <c r="S13" s="6" t="str">
        <f>IF(R13*14=0,"",R13*14)</f>
        <v/>
      </c>
      <c r="T13" s="56"/>
      <c r="U13" s="59"/>
      <c r="V13" s="57"/>
      <c r="W13" s="6" t="str">
        <f>IF(V13*14=0,"",V13*14)</f>
        <v/>
      </c>
      <c r="X13" s="56"/>
      <c r="Y13" s="6" t="str">
        <f>IF(X13*14=0,"",X13*14)</f>
        <v/>
      </c>
      <c r="Z13" s="56"/>
      <c r="AA13" s="60"/>
      <c r="AB13" s="56">
        <v>5</v>
      </c>
      <c r="AC13" s="6">
        <f>IF(AB13*14=0,"",AB13*14)</f>
        <v>70</v>
      </c>
      <c r="AD13" s="56">
        <v>4</v>
      </c>
      <c r="AE13" s="6">
        <f>IF(AD13*14=0,"",AD13*14)</f>
        <v>56</v>
      </c>
      <c r="AF13" s="56">
        <v>9</v>
      </c>
      <c r="AG13" s="59" t="s">
        <v>15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8">
        <f>IF(D13+J13+P13+V13+AB13+AH13+AN13+AT13=0,"",D13+J13+P13+V13+AB13+AH13+AN13+AT13)</f>
        <v>5</v>
      </c>
      <c r="BA13" s="6">
        <f>IF((D13+J13+P13+V13+AB13+AH13+AN13+AT13)*14=0,"",(D13+J13+P13+V13+AB13+AH13+AN13+AT13)*14)</f>
        <v>70</v>
      </c>
      <c r="BB13" s="9">
        <f>IF(F13+L13+R13+X13+AD13+AJ13+AP13+AV13=0,"",F13+L13+R13+X13+AD13+AJ13+AP13+AV13)</f>
        <v>4</v>
      </c>
      <c r="BC13" s="6">
        <f>IF((L13+F13+R13+X13+AD13+AJ13+AP13+AV13)*14=0,"",(L13+F13+R13+X13+AD13+AJ13+AP13+AV13)*14)</f>
        <v>56</v>
      </c>
      <c r="BD13" s="9">
        <f>IF(N13+H13+T13+Z13+AF13+AL13+AR13+AX13=0,"",N13+H13+T13+Z13+AF13+AL13+AR13+AX13)</f>
        <v>9</v>
      </c>
      <c r="BE13" s="10">
        <f>IF(D13+F13+L13+J13+P13+R13+V13+X13+AB13+AD13+AH13+AJ13+AN13+AP13+AT13+AV13=0,"",D13+F13+L13+J13+P13+R13+V13+X13+AB13+AD13+AH13+AJ13+AN13+AP13+AT13+AV13)</f>
        <v>9</v>
      </c>
      <c r="BF13" s="365" t="s">
        <v>477</v>
      </c>
      <c r="BG13" s="343" t="s">
        <v>184</v>
      </c>
    </row>
    <row r="14" spans="1:59" ht="15.75" customHeight="1" x14ac:dyDescent="0.25">
      <c r="A14" s="447" t="s">
        <v>408</v>
      </c>
      <c r="B14" s="51" t="s">
        <v>34</v>
      </c>
      <c r="C14" s="309" t="s">
        <v>342</v>
      </c>
      <c r="D14" s="56"/>
      <c r="E14" s="6" t="str">
        <f t="shared" ref="E14:E19" si="0">IF(D14*14=0,"",D14*14)</f>
        <v/>
      </c>
      <c r="F14" s="56"/>
      <c r="G14" s="6" t="str">
        <f t="shared" ref="G14:G19" si="1">IF(F14*14=0,"",F14*14)</f>
        <v/>
      </c>
      <c r="H14" s="56"/>
      <c r="I14" s="59"/>
      <c r="J14" s="57"/>
      <c r="K14" s="6" t="str">
        <f t="shared" ref="K14:K19" si="2">IF(J14*14=0,"",J14*14)</f>
        <v/>
      </c>
      <c r="L14" s="56"/>
      <c r="M14" s="6" t="str">
        <f t="shared" ref="M14:M19" si="3">IF(L14*14=0,"",L14*14)</f>
        <v/>
      </c>
      <c r="N14" s="56"/>
      <c r="O14" s="60"/>
      <c r="P14" s="56"/>
      <c r="Q14" s="6" t="str">
        <f t="shared" ref="Q14:Q19" si="4">IF(P14*14=0,"",P14*14)</f>
        <v/>
      </c>
      <c r="R14" s="56"/>
      <c r="S14" s="6" t="str">
        <f t="shared" ref="S14:S19" si="5">IF(R14*14=0,"",R14*14)</f>
        <v/>
      </c>
      <c r="T14" s="56"/>
      <c r="U14" s="59"/>
      <c r="V14" s="57"/>
      <c r="W14" s="6" t="str">
        <f t="shared" ref="W14:W19" si="6">IF(V14*14=0,"",V14*14)</f>
        <v/>
      </c>
      <c r="X14" s="56"/>
      <c r="Y14" s="6" t="str">
        <f t="shared" ref="Y14:Y19" si="7">IF(X14*14=0,"",X14*14)</f>
        <v/>
      </c>
      <c r="Z14" s="56"/>
      <c r="AA14" s="60"/>
      <c r="AB14" s="56">
        <v>3</v>
      </c>
      <c r="AC14" s="6">
        <f t="shared" ref="AC14:AC19" si="8">IF(AB14*14=0,"",AB14*14)</f>
        <v>42</v>
      </c>
      <c r="AD14" s="56">
        <v>2</v>
      </c>
      <c r="AE14" s="6">
        <f t="shared" ref="AE14:AE19" si="9">IF(AD14*14=0,"",AD14*14)</f>
        <v>28</v>
      </c>
      <c r="AF14" s="56">
        <v>5</v>
      </c>
      <c r="AG14" s="265" t="s">
        <v>74</v>
      </c>
      <c r="AH14" s="57"/>
      <c r="AI14" s="6" t="str">
        <f t="shared" ref="AI14:AI19" si="10">IF(AH14*14=0,"",AH14*14)</f>
        <v/>
      </c>
      <c r="AJ14" s="56"/>
      <c r="AK14" s="6" t="str">
        <f t="shared" ref="AK14:AK19" si="11">IF(AJ14*14=0,"",AJ14*14)</f>
        <v/>
      </c>
      <c r="AL14" s="56"/>
      <c r="AM14" s="60"/>
      <c r="AN14" s="57"/>
      <c r="AO14" s="6" t="str">
        <f t="shared" ref="AO14:AO19" si="12">IF(AN14*14=0,"",AN14*14)</f>
        <v/>
      </c>
      <c r="AP14" s="58"/>
      <c r="AQ14" s="6" t="str">
        <f t="shared" ref="AQ14:AQ19" si="13">IF(AP14*14=0,"",AP14*14)</f>
        <v/>
      </c>
      <c r="AR14" s="58"/>
      <c r="AS14" s="61"/>
      <c r="AT14" s="56"/>
      <c r="AU14" s="6" t="str">
        <f t="shared" ref="AU14:AU19" si="14">IF(AT14*14=0,"",AT14*14)</f>
        <v/>
      </c>
      <c r="AV14" s="56"/>
      <c r="AW14" s="6" t="str">
        <f t="shared" ref="AW14:AW19" si="15">IF(AV14*14=0,"",AV14*14)</f>
        <v/>
      </c>
      <c r="AX14" s="56"/>
      <c r="AY14" s="56"/>
      <c r="AZ14" s="8">
        <f t="shared" ref="AZ14:AZ23" si="16">IF(D14+J14+P14+V14+AB14+AH14+AN14+AT14=0,"",D14+J14+P14+V14+AB14+AH14+AN14+AT14)</f>
        <v>3</v>
      </c>
      <c r="BA14" s="6">
        <f t="shared" ref="BA14:BA28" si="17">IF((D14+J14+P14+V14+AB14+AH14+AN14+AT14)*14=0,"",(D14+J14+P14+V14+AB14+AH14+AN14+AT14)*14)</f>
        <v>42</v>
      </c>
      <c r="BB14" s="9">
        <f t="shared" ref="BB14:BB23" si="18">IF(F14+L14+R14+X14+AD14+AJ14+AP14+AV14=0,"",F14+L14+R14+X14+AD14+AJ14+AP14+AV14)</f>
        <v>2</v>
      </c>
      <c r="BC14" s="6">
        <f t="shared" ref="BC14:BC28" si="19">IF((L14+F14+R14+X14+AD14+AJ14+AP14+AV14)*14=0,"",(L14+F14+R14+X14+AD14+AJ14+AP14+AV14)*14)</f>
        <v>28</v>
      </c>
      <c r="BD14" s="9">
        <f t="shared" ref="BD14:BD28" si="20">IF(N14+H14+T14+Z14+AF14+AL14+AR14+AX14=0,"",N14+H14+T14+Z14+AF14+AL14+AR14+AX14)</f>
        <v>5</v>
      </c>
      <c r="BE14" s="10">
        <f t="shared" ref="BE14:BE28" si="21">IF(D14+F14+L14+J14+P14+R14+V14+X14+AB14+AD14+AH14+AJ14+AN14+AP14+AT14+AV14=0,"",D14+F14+L14+J14+P14+R14+V14+X14+AB14+AD14+AH14+AJ14+AN14+AP14+AT14+AV14)</f>
        <v>5</v>
      </c>
      <c r="BF14" s="365" t="s">
        <v>477</v>
      </c>
      <c r="BG14" s="343" t="s">
        <v>183</v>
      </c>
    </row>
    <row r="15" spans="1:59" ht="15.75" customHeight="1" x14ac:dyDescent="0.25">
      <c r="A15" s="447" t="s">
        <v>409</v>
      </c>
      <c r="B15" s="51" t="s">
        <v>34</v>
      </c>
      <c r="C15" s="309" t="s">
        <v>89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>
        <v>2</v>
      </c>
      <c r="AC15" s="6">
        <f t="shared" si="8"/>
        <v>28</v>
      </c>
      <c r="AD15" s="56">
        <v>2</v>
      </c>
      <c r="AE15" s="6">
        <f t="shared" si="9"/>
        <v>28</v>
      </c>
      <c r="AF15" s="56">
        <v>4</v>
      </c>
      <c r="AG15" s="265" t="s">
        <v>91</v>
      </c>
      <c r="AH15" s="57"/>
      <c r="AI15" s="6" t="str">
        <f t="shared" si="10"/>
        <v/>
      </c>
      <c r="AJ15" s="56"/>
      <c r="AK15" s="6" t="str">
        <f t="shared" si="11"/>
        <v/>
      </c>
      <c r="AL15" s="56"/>
      <c r="AM15" s="60"/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8">
        <f t="shared" si="16"/>
        <v>2</v>
      </c>
      <c r="BA15" s="6">
        <f t="shared" si="17"/>
        <v>28</v>
      </c>
      <c r="BB15" s="9">
        <f t="shared" si="18"/>
        <v>2</v>
      </c>
      <c r="BC15" s="6">
        <f t="shared" si="19"/>
        <v>28</v>
      </c>
      <c r="BD15" s="9">
        <f t="shared" si="20"/>
        <v>4</v>
      </c>
      <c r="BE15" s="10">
        <f t="shared" si="21"/>
        <v>4</v>
      </c>
      <c r="BF15" s="365" t="s">
        <v>477</v>
      </c>
      <c r="BG15" s="343" t="s">
        <v>183</v>
      </c>
    </row>
    <row r="16" spans="1:59" ht="15.75" customHeight="1" x14ac:dyDescent="0.25">
      <c r="A16" s="447" t="s">
        <v>410</v>
      </c>
      <c r="B16" s="51" t="s">
        <v>34</v>
      </c>
      <c r="C16" s="309" t="s">
        <v>362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8"/>
        <v/>
      </c>
      <c r="AD16" s="56"/>
      <c r="AE16" s="6" t="str">
        <f t="shared" si="9"/>
        <v/>
      </c>
      <c r="AF16" s="56"/>
      <c r="AG16" s="59"/>
      <c r="AH16" s="57">
        <v>4</v>
      </c>
      <c r="AI16" s="6">
        <f t="shared" si="10"/>
        <v>56</v>
      </c>
      <c r="AJ16" s="56">
        <v>3</v>
      </c>
      <c r="AK16" s="6">
        <f t="shared" si="11"/>
        <v>42</v>
      </c>
      <c r="AL16" s="56">
        <v>7</v>
      </c>
      <c r="AM16" s="60" t="s">
        <v>71</v>
      </c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8">
        <f t="shared" si="16"/>
        <v>4</v>
      </c>
      <c r="BA16" s="6">
        <f t="shared" si="17"/>
        <v>56</v>
      </c>
      <c r="BB16" s="9">
        <f t="shared" si="18"/>
        <v>3</v>
      </c>
      <c r="BC16" s="6">
        <f t="shared" si="19"/>
        <v>42</v>
      </c>
      <c r="BD16" s="9">
        <f t="shared" si="20"/>
        <v>7</v>
      </c>
      <c r="BE16" s="10">
        <f t="shared" si="21"/>
        <v>7</v>
      </c>
      <c r="BF16" s="365" t="s">
        <v>477</v>
      </c>
      <c r="BG16" s="343" t="s">
        <v>184</v>
      </c>
    </row>
    <row r="17" spans="1:59" ht="15.75" customHeight="1" x14ac:dyDescent="0.25">
      <c r="A17" s="447" t="s">
        <v>411</v>
      </c>
      <c r="B17" s="51" t="s">
        <v>34</v>
      </c>
      <c r="C17" s="309" t="s">
        <v>90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8"/>
        <v/>
      </c>
      <c r="AD17" s="56"/>
      <c r="AE17" s="6" t="str">
        <f t="shared" si="9"/>
        <v/>
      </c>
      <c r="AF17" s="56"/>
      <c r="AG17" s="59"/>
      <c r="AH17" s="302">
        <v>2</v>
      </c>
      <c r="AI17" s="324">
        <f t="shared" si="10"/>
        <v>28</v>
      </c>
      <c r="AJ17" s="300">
        <v>2</v>
      </c>
      <c r="AK17" s="324">
        <f t="shared" si="11"/>
        <v>28</v>
      </c>
      <c r="AL17" s="300">
        <v>4</v>
      </c>
      <c r="AM17" s="293" t="s">
        <v>91</v>
      </c>
      <c r="AN17" s="302"/>
      <c r="AO17" s="324" t="str">
        <f t="shared" si="12"/>
        <v/>
      </c>
      <c r="AP17" s="303"/>
      <c r="AQ17" s="324" t="str">
        <f t="shared" si="13"/>
        <v/>
      </c>
      <c r="AR17" s="303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8">
        <f t="shared" si="16"/>
        <v>2</v>
      </c>
      <c r="BA17" s="6">
        <f t="shared" si="17"/>
        <v>28</v>
      </c>
      <c r="BB17" s="9">
        <f t="shared" si="18"/>
        <v>2</v>
      </c>
      <c r="BC17" s="6">
        <f t="shared" si="19"/>
        <v>28</v>
      </c>
      <c r="BD17" s="9">
        <f t="shared" si="20"/>
        <v>4</v>
      </c>
      <c r="BE17" s="10">
        <f t="shared" si="21"/>
        <v>4</v>
      </c>
      <c r="BF17" s="365" t="s">
        <v>477</v>
      </c>
      <c r="BG17" s="343" t="s">
        <v>184</v>
      </c>
    </row>
    <row r="18" spans="1:59" ht="15.75" customHeight="1" x14ac:dyDescent="0.25">
      <c r="A18" s="447" t="s">
        <v>479</v>
      </c>
      <c r="B18" s="51" t="s">
        <v>34</v>
      </c>
      <c r="C18" s="309" t="s">
        <v>92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8"/>
        <v/>
      </c>
      <c r="AD18" s="56"/>
      <c r="AE18" s="6" t="str">
        <f t="shared" si="9"/>
        <v/>
      </c>
      <c r="AF18" s="56"/>
      <c r="AG18" s="59"/>
      <c r="AH18" s="302">
        <v>1</v>
      </c>
      <c r="AI18" s="324">
        <f>IF(AH18*14=0,"",AH18*14)</f>
        <v>14</v>
      </c>
      <c r="AJ18" s="300">
        <v>2</v>
      </c>
      <c r="AK18" s="324">
        <f>IF(AJ18*14=0,"",AJ18*14)</f>
        <v>28</v>
      </c>
      <c r="AL18" s="300">
        <v>3</v>
      </c>
      <c r="AM18" s="293" t="s">
        <v>93</v>
      </c>
      <c r="AN18" s="302"/>
      <c r="AO18" s="324" t="str">
        <f t="shared" si="12"/>
        <v/>
      </c>
      <c r="AP18" s="303"/>
      <c r="AQ18" s="324" t="str">
        <f t="shared" si="13"/>
        <v/>
      </c>
      <c r="AR18" s="303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8">
        <f t="shared" si="16"/>
        <v>1</v>
      </c>
      <c r="BA18" s="6">
        <f t="shared" si="17"/>
        <v>14</v>
      </c>
      <c r="BB18" s="9">
        <f t="shared" si="18"/>
        <v>2</v>
      </c>
      <c r="BC18" s="6">
        <f t="shared" si="19"/>
        <v>28</v>
      </c>
      <c r="BD18" s="9">
        <f t="shared" si="20"/>
        <v>3</v>
      </c>
      <c r="BE18" s="10">
        <f t="shared" si="21"/>
        <v>3</v>
      </c>
      <c r="BF18" s="365" t="s">
        <v>477</v>
      </c>
      <c r="BG18" s="343" t="s">
        <v>183</v>
      </c>
    </row>
    <row r="19" spans="1:59" ht="15.75" customHeight="1" x14ac:dyDescent="0.25">
      <c r="A19" s="447" t="s">
        <v>412</v>
      </c>
      <c r="B19" s="51" t="s">
        <v>34</v>
      </c>
      <c r="C19" s="309" t="s">
        <v>363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302">
        <v>4</v>
      </c>
      <c r="AI19" s="324">
        <f t="shared" si="10"/>
        <v>56</v>
      </c>
      <c r="AJ19" s="300">
        <v>4</v>
      </c>
      <c r="AK19" s="324">
        <f t="shared" si="11"/>
        <v>56</v>
      </c>
      <c r="AL19" s="300">
        <v>8</v>
      </c>
      <c r="AM19" s="293" t="s">
        <v>93</v>
      </c>
      <c r="AN19" s="302"/>
      <c r="AO19" s="324" t="str">
        <f t="shared" si="12"/>
        <v/>
      </c>
      <c r="AP19" s="303"/>
      <c r="AQ19" s="324" t="str">
        <f t="shared" si="13"/>
        <v/>
      </c>
      <c r="AR19" s="303"/>
      <c r="AS19" s="267"/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8">
        <f t="shared" si="16"/>
        <v>4</v>
      </c>
      <c r="BA19" s="6">
        <f t="shared" si="17"/>
        <v>56</v>
      </c>
      <c r="BB19" s="9">
        <f t="shared" si="18"/>
        <v>4</v>
      </c>
      <c r="BC19" s="6">
        <f t="shared" si="19"/>
        <v>56</v>
      </c>
      <c r="BD19" s="9">
        <f t="shared" si="20"/>
        <v>8</v>
      </c>
      <c r="BE19" s="10">
        <f t="shared" si="21"/>
        <v>8</v>
      </c>
      <c r="BF19" s="365" t="s">
        <v>477</v>
      </c>
      <c r="BG19" s="343" t="s">
        <v>184</v>
      </c>
    </row>
    <row r="20" spans="1:59" ht="15.75" customHeight="1" x14ac:dyDescent="0.25">
      <c r="A20" s="447" t="s">
        <v>413</v>
      </c>
      <c r="B20" s="51" t="s">
        <v>34</v>
      </c>
      <c r="C20" s="309" t="s">
        <v>94</v>
      </c>
      <c r="D20" s="56"/>
      <c r="E20" s="6" t="str">
        <f t="shared" ref="E20:E28" si="22">IF(D20*14=0,"",D20*14)</f>
        <v/>
      </c>
      <c r="F20" s="56"/>
      <c r="G20" s="6" t="str">
        <f t="shared" ref="G20:G28" si="23">IF(F20*14=0,"",F20*14)</f>
        <v/>
      </c>
      <c r="H20" s="56"/>
      <c r="I20" s="59"/>
      <c r="J20" s="57"/>
      <c r="K20" s="6" t="str">
        <f t="shared" ref="K20:K28" si="24">IF(J20*14=0,"",J20*14)</f>
        <v/>
      </c>
      <c r="L20" s="56"/>
      <c r="M20" s="6" t="str">
        <f t="shared" ref="M20:M28" si="25">IF(L20*14=0,"",L20*14)</f>
        <v/>
      </c>
      <c r="N20" s="56"/>
      <c r="O20" s="60"/>
      <c r="P20" s="56"/>
      <c r="Q20" s="6" t="str">
        <f t="shared" ref="Q20:Q28" si="26">IF(P20*14=0,"",P20*14)</f>
        <v/>
      </c>
      <c r="R20" s="56"/>
      <c r="S20" s="6" t="str">
        <f t="shared" ref="S20:S28" si="27">IF(R20*14=0,"",R20*14)</f>
        <v/>
      </c>
      <c r="T20" s="56"/>
      <c r="U20" s="59"/>
      <c r="V20" s="57"/>
      <c r="W20" s="6" t="str">
        <f t="shared" ref="W20:W28" si="28">IF(V20*14=0,"",V20*14)</f>
        <v/>
      </c>
      <c r="X20" s="56"/>
      <c r="Y20" s="6" t="str">
        <f t="shared" ref="Y20:Y28" si="29">IF(X20*14=0,"",X20*14)</f>
        <v/>
      </c>
      <c r="Z20" s="56"/>
      <c r="AA20" s="60"/>
      <c r="AB20" s="56"/>
      <c r="AC20" s="6" t="str">
        <f t="shared" ref="AC20:AC28" si="30">IF(AB20*14=0,"",AB20*14)</f>
        <v/>
      </c>
      <c r="AD20" s="56"/>
      <c r="AE20" s="6" t="str">
        <f t="shared" ref="AE20:AE28" si="31">IF(AD20*14=0,"",AD20*14)</f>
        <v/>
      </c>
      <c r="AF20" s="56"/>
      <c r="AG20" s="59"/>
      <c r="AH20" s="302"/>
      <c r="AI20" s="324" t="str">
        <f t="shared" ref="AI20:AI28" si="32">IF(AH20*14=0,"",AH20*14)</f>
        <v/>
      </c>
      <c r="AJ20" s="300"/>
      <c r="AK20" s="324" t="str">
        <f t="shared" ref="AK20:AK28" si="33">IF(AJ20*14=0,"",AJ20*14)</f>
        <v/>
      </c>
      <c r="AL20" s="300"/>
      <c r="AM20" s="293"/>
      <c r="AN20" s="302">
        <v>2</v>
      </c>
      <c r="AO20" s="324">
        <f t="shared" ref="AO20:AO28" si="34">IF(AN20*14=0,"",AN20*14)</f>
        <v>28</v>
      </c>
      <c r="AP20" s="303">
        <v>2</v>
      </c>
      <c r="AQ20" s="324">
        <f t="shared" ref="AQ20:AQ28" si="35">IF(AP20*14=0,"",AP20*14)</f>
        <v>28</v>
      </c>
      <c r="AR20" s="303">
        <v>4</v>
      </c>
      <c r="AS20" s="61" t="s">
        <v>95</v>
      </c>
      <c r="AT20" s="56"/>
      <c r="AU20" s="6" t="str">
        <f t="shared" ref="AU20:AU28" si="36">IF(AT20*14=0,"",AT20*14)</f>
        <v/>
      </c>
      <c r="AV20" s="56"/>
      <c r="AW20" s="6" t="str">
        <f t="shared" ref="AW20:AW28" si="37">IF(AV20*14=0,"",AV20*14)</f>
        <v/>
      </c>
      <c r="AX20" s="56"/>
      <c r="AY20" s="56"/>
      <c r="AZ20" s="8">
        <f t="shared" si="16"/>
        <v>2</v>
      </c>
      <c r="BA20" s="6">
        <f t="shared" si="17"/>
        <v>28</v>
      </c>
      <c r="BB20" s="9">
        <f t="shared" si="18"/>
        <v>2</v>
      </c>
      <c r="BC20" s="6">
        <f t="shared" si="19"/>
        <v>28</v>
      </c>
      <c r="BD20" s="9">
        <f t="shared" si="20"/>
        <v>4</v>
      </c>
      <c r="BE20" s="10">
        <f t="shared" si="21"/>
        <v>4</v>
      </c>
      <c r="BF20" s="365" t="s">
        <v>477</v>
      </c>
      <c r="BG20" s="343" t="s">
        <v>183</v>
      </c>
    </row>
    <row r="21" spans="1:59" x14ac:dyDescent="0.25">
      <c r="A21" s="447" t="s">
        <v>414</v>
      </c>
      <c r="B21" s="51" t="s">
        <v>34</v>
      </c>
      <c r="C21" s="244" t="s">
        <v>218</v>
      </c>
      <c r="D21" s="56"/>
      <c r="E21" s="6" t="str">
        <f t="shared" si="22"/>
        <v/>
      </c>
      <c r="F21" s="56"/>
      <c r="G21" s="6" t="str">
        <f t="shared" si="23"/>
        <v/>
      </c>
      <c r="H21" s="56"/>
      <c r="I21" s="59"/>
      <c r="J21" s="57"/>
      <c r="K21" s="6" t="str">
        <f t="shared" si="24"/>
        <v/>
      </c>
      <c r="L21" s="56"/>
      <c r="M21" s="6" t="str">
        <f t="shared" si="25"/>
        <v/>
      </c>
      <c r="N21" s="56"/>
      <c r="O21" s="60"/>
      <c r="P21" s="56"/>
      <c r="Q21" s="6" t="str">
        <f t="shared" si="26"/>
        <v/>
      </c>
      <c r="R21" s="56"/>
      <c r="S21" s="6" t="str">
        <f t="shared" si="27"/>
        <v/>
      </c>
      <c r="T21" s="56"/>
      <c r="U21" s="59"/>
      <c r="V21" s="57"/>
      <c r="W21" s="6" t="str">
        <f t="shared" si="28"/>
        <v/>
      </c>
      <c r="X21" s="56"/>
      <c r="Y21" s="6" t="str">
        <f t="shared" si="29"/>
        <v/>
      </c>
      <c r="Z21" s="56"/>
      <c r="AA21" s="60"/>
      <c r="AB21" s="56"/>
      <c r="AC21" s="6" t="str">
        <f t="shared" si="30"/>
        <v/>
      </c>
      <c r="AD21" s="56"/>
      <c r="AE21" s="6" t="str">
        <f t="shared" si="31"/>
        <v/>
      </c>
      <c r="AF21" s="56"/>
      <c r="AG21" s="59"/>
      <c r="AH21" s="302"/>
      <c r="AI21" s="324" t="str">
        <f t="shared" si="32"/>
        <v/>
      </c>
      <c r="AJ21" s="300"/>
      <c r="AK21" s="324" t="str">
        <f t="shared" si="33"/>
        <v/>
      </c>
      <c r="AL21" s="300"/>
      <c r="AM21" s="293"/>
      <c r="AN21" s="302">
        <v>1</v>
      </c>
      <c r="AO21" s="324">
        <f t="shared" si="34"/>
        <v>14</v>
      </c>
      <c r="AP21" s="303">
        <v>1</v>
      </c>
      <c r="AQ21" s="324">
        <f t="shared" si="35"/>
        <v>14</v>
      </c>
      <c r="AR21" s="303">
        <v>2</v>
      </c>
      <c r="AS21" s="270" t="s">
        <v>369</v>
      </c>
      <c r="AT21" s="56"/>
      <c r="AU21" s="6" t="str">
        <f t="shared" si="36"/>
        <v/>
      </c>
      <c r="AV21" s="56"/>
      <c r="AW21" s="6" t="str">
        <f t="shared" si="37"/>
        <v/>
      </c>
      <c r="AX21" s="56"/>
      <c r="AY21" s="56"/>
      <c r="AZ21" s="176">
        <f t="shared" si="16"/>
        <v>1</v>
      </c>
      <c r="BA21" s="6">
        <f t="shared" si="17"/>
        <v>14</v>
      </c>
      <c r="BB21" s="177">
        <f t="shared" si="18"/>
        <v>1</v>
      </c>
      <c r="BC21" s="6">
        <f>IF((L21+F21+R21+X21+AD21+AJ21+AP21+AV21)*14=0,"",(L21+F21+R21+X21+AD21+AJ21+AP21+AV21)*14)</f>
        <v>14</v>
      </c>
      <c r="BD21" s="177">
        <f t="shared" si="20"/>
        <v>2</v>
      </c>
      <c r="BE21" s="10">
        <f t="shared" si="21"/>
        <v>2</v>
      </c>
      <c r="BF21" s="365" t="s">
        <v>477</v>
      </c>
      <c r="BG21" s="343" t="s">
        <v>184</v>
      </c>
    </row>
    <row r="22" spans="1:59" s="341" customFormat="1" ht="15" customHeight="1" x14ac:dyDescent="0.25">
      <c r="A22" s="447" t="s">
        <v>547</v>
      </c>
      <c r="B22" s="51" t="s">
        <v>34</v>
      </c>
      <c r="C22" s="309" t="s">
        <v>392</v>
      </c>
      <c r="D22" s="56"/>
      <c r="E22" s="6" t="str">
        <f t="shared" si="22"/>
        <v/>
      </c>
      <c r="F22" s="56"/>
      <c r="G22" s="6" t="str">
        <f t="shared" si="23"/>
        <v/>
      </c>
      <c r="H22" s="56"/>
      <c r="I22" s="59"/>
      <c r="J22" s="57"/>
      <c r="K22" s="6" t="str">
        <f t="shared" si="24"/>
        <v/>
      </c>
      <c r="L22" s="56"/>
      <c r="M22" s="6" t="str">
        <f t="shared" si="25"/>
        <v/>
      </c>
      <c r="N22" s="56"/>
      <c r="O22" s="60"/>
      <c r="P22" s="56"/>
      <c r="Q22" s="6" t="str">
        <f t="shared" si="26"/>
        <v/>
      </c>
      <c r="R22" s="56"/>
      <c r="S22" s="6" t="str">
        <f t="shared" si="27"/>
        <v/>
      </c>
      <c r="T22" s="56"/>
      <c r="U22" s="59"/>
      <c r="V22" s="57"/>
      <c r="W22" s="6" t="str">
        <f t="shared" si="28"/>
        <v/>
      </c>
      <c r="X22" s="56"/>
      <c r="Y22" s="6" t="str">
        <f t="shared" si="29"/>
        <v/>
      </c>
      <c r="Z22" s="56"/>
      <c r="AA22" s="60"/>
      <c r="AB22" s="56"/>
      <c r="AC22" s="6" t="str">
        <f t="shared" si="30"/>
        <v/>
      </c>
      <c r="AD22" s="56"/>
      <c r="AE22" s="6" t="str">
        <f t="shared" si="31"/>
        <v/>
      </c>
      <c r="AF22" s="56"/>
      <c r="AG22" s="59"/>
      <c r="AH22" s="302"/>
      <c r="AI22" s="324" t="str">
        <f t="shared" si="32"/>
        <v/>
      </c>
      <c r="AJ22" s="300"/>
      <c r="AK22" s="324" t="str">
        <f t="shared" si="33"/>
        <v/>
      </c>
      <c r="AL22" s="300"/>
      <c r="AM22" s="293"/>
      <c r="AN22" s="302">
        <v>4</v>
      </c>
      <c r="AO22" s="324">
        <f t="shared" si="34"/>
        <v>56</v>
      </c>
      <c r="AP22" s="303">
        <v>4</v>
      </c>
      <c r="AQ22" s="324">
        <f t="shared" si="35"/>
        <v>56</v>
      </c>
      <c r="AR22" s="303">
        <v>9</v>
      </c>
      <c r="AS22" s="267" t="s">
        <v>286</v>
      </c>
      <c r="AT22" s="56"/>
      <c r="AU22" s="6" t="str">
        <f t="shared" si="36"/>
        <v/>
      </c>
      <c r="AV22" s="56"/>
      <c r="AW22" s="6" t="str">
        <f t="shared" si="37"/>
        <v/>
      </c>
      <c r="AX22" s="56"/>
      <c r="AY22" s="56"/>
      <c r="AZ22" s="8">
        <f t="shared" si="16"/>
        <v>4</v>
      </c>
      <c r="BA22" s="6">
        <f t="shared" si="17"/>
        <v>56</v>
      </c>
      <c r="BB22" s="9">
        <f t="shared" si="18"/>
        <v>4</v>
      </c>
      <c r="BC22" s="6">
        <f t="shared" si="19"/>
        <v>56</v>
      </c>
      <c r="BD22" s="9">
        <f t="shared" si="20"/>
        <v>9</v>
      </c>
      <c r="BE22" s="10">
        <f t="shared" si="21"/>
        <v>8</v>
      </c>
      <c r="BF22" s="365" t="s">
        <v>477</v>
      </c>
      <c r="BG22" s="343" t="s">
        <v>183</v>
      </c>
    </row>
    <row r="23" spans="1:59" ht="15.75" customHeight="1" x14ac:dyDescent="0.25">
      <c r="A23" s="447" t="s">
        <v>415</v>
      </c>
      <c r="B23" s="51" t="s">
        <v>34</v>
      </c>
      <c r="C23" s="309" t="s">
        <v>393</v>
      </c>
      <c r="D23" s="56"/>
      <c r="E23" s="6" t="str">
        <f t="shared" si="22"/>
        <v/>
      </c>
      <c r="F23" s="56"/>
      <c r="G23" s="6" t="str">
        <f t="shared" si="23"/>
        <v/>
      </c>
      <c r="H23" s="56"/>
      <c r="I23" s="59"/>
      <c r="J23" s="57"/>
      <c r="K23" s="6" t="str">
        <f t="shared" si="24"/>
        <v/>
      </c>
      <c r="L23" s="56"/>
      <c r="M23" s="6" t="str">
        <f t="shared" si="25"/>
        <v/>
      </c>
      <c r="N23" s="56"/>
      <c r="O23" s="60"/>
      <c r="P23" s="56"/>
      <c r="Q23" s="6" t="str">
        <f t="shared" si="26"/>
        <v/>
      </c>
      <c r="R23" s="56"/>
      <c r="S23" s="6" t="str">
        <f t="shared" si="27"/>
        <v/>
      </c>
      <c r="T23" s="56"/>
      <c r="U23" s="59"/>
      <c r="V23" s="57"/>
      <c r="W23" s="6" t="str">
        <f t="shared" si="28"/>
        <v/>
      </c>
      <c r="X23" s="56"/>
      <c r="Y23" s="6" t="str">
        <f t="shared" si="29"/>
        <v/>
      </c>
      <c r="Z23" s="56"/>
      <c r="AA23" s="60"/>
      <c r="AB23" s="56"/>
      <c r="AC23" s="6" t="str">
        <f t="shared" si="30"/>
        <v/>
      </c>
      <c r="AD23" s="56"/>
      <c r="AE23" s="6" t="str">
        <f t="shared" si="31"/>
        <v/>
      </c>
      <c r="AF23" s="56"/>
      <c r="AG23" s="59"/>
      <c r="AH23" s="302"/>
      <c r="AI23" s="324" t="str">
        <f t="shared" si="32"/>
        <v/>
      </c>
      <c r="AJ23" s="300"/>
      <c r="AK23" s="324" t="str">
        <f t="shared" si="33"/>
        <v/>
      </c>
      <c r="AL23" s="300"/>
      <c r="AM23" s="293"/>
      <c r="AN23" s="302">
        <v>2</v>
      </c>
      <c r="AO23" s="324">
        <f t="shared" si="34"/>
        <v>28</v>
      </c>
      <c r="AP23" s="303">
        <v>2</v>
      </c>
      <c r="AQ23" s="324">
        <f t="shared" si="35"/>
        <v>28</v>
      </c>
      <c r="AR23" s="303">
        <v>4</v>
      </c>
      <c r="AS23" s="267" t="s">
        <v>286</v>
      </c>
      <c r="AT23" s="56"/>
      <c r="AU23" s="6" t="str">
        <f t="shared" si="36"/>
        <v/>
      </c>
      <c r="AV23" s="56"/>
      <c r="AW23" s="6" t="str">
        <f t="shared" si="37"/>
        <v/>
      </c>
      <c r="AX23" s="56"/>
      <c r="AY23" s="263"/>
      <c r="AZ23" s="8">
        <f t="shared" si="16"/>
        <v>2</v>
      </c>
      <c r="BA23" s="6">
        <f t="shared" si="17"/>
        <v>28</v>
      </c>
      <c r="BB23" s="9">
        <f t="shared" si="18"/>
        <v>2</v>
      </c>
      <c r="BC23" s="6">
        <f t="shared" si="19"/>
        <v>28</v>
      </c>
      <c r="BD23" s="9">
        <f t="shared" si="20"/>
        <v>4</v>
      </c>
      <c r="BE23" s="10">
        <f t="shared" si="21"/>
        <v>4</v>
      </c>
      <c r="BF23" s="365" t="s">
        <v>477</v>
      </c>
      <c r="BG23" s="343" t="s">
        <v>183</v>
      </c>
    </row>
    <row r="24" spans="1:59" s="64" customFormat="1" ht="15.75" customHeight="1" x14ac:dyDescent="0.25">
      <c r="A24" s="447" t="s">
        <v>521</v>
      </c>
      <c r="B24" s="51" t="s">
        <v>34</v>
      </c>
      <c r="C24" s="428" t="s">
        <v>509</v>
      </c>
      <c r="D24" s="56"/>
      <c r="E24" s="6" t="str">
        <f t="shared" si="22"/>
        <v/>
      </c>
      <c r="F24" s="56"/>
      <c r="G24" s="6" t="str">
        <f t="shared" si="23"/>
        <v/>
      </c>
      <c r="H24" s="56"/>
      <c r="I24" s="59"/>
      <c r="J24" s="57"/>
      <c r="K24" s="6" t="str">
        <f t="shared" si="24"/>
        <v/>
      </c>
      <c r="L24" s="56"/>
      <c r="M24" s="6" t="str">
        <f t="shared" si="25"/>
        <v/>
      </c>
      <c r="N24" s="56"/>
      <c r="O24" s="60"/>
      <c r="P24" s="56"/>
      <c r="Q24" s="6" t="str">
        <f t="shared" si="26"/>
        <v/>
      </c>
      <c r="R24" s="56"/>
      <c r="S24" s="6" t="str">
        <f t="shared" si="27"/>
        <v/>
      </c>
      <c r="T24" s="56"/>
      <c r="U24" s="59"/>
      <c r="V24" s="57"/>
      <c r="W24" s="6" t="str">
        <f t="shared" si="28"/>
        <v/>
      </c>
      <c r="X24" s="56"/>
      <c r="Y24" s="6" t="str">
        <f t="shared" si="29"/>
        <v/>
      </c>
      <c r="Z24" s="56"/>
      <c r="AA24" s="60"/>
      <c r="AB24" s="56"/>
      <c r="AC24" s="6" t="str">
        <f t="shared" si="30"/>
        <v/>
      </c>
      <c r="AD24" s="56"/>
      <c r="AE24" s="6" t="str">
        <f t="shared" si="31"/>
        <v/>
      </c>
      <c r="AF24" s="56"/>
      <c r="AG24" s="59"/>
      <c r="AH24" s="57"/>
      <c r="AI24" s="6" t="str">
        <f t="shared" si="32"/>
        <v/>
      </c>
      <c r="AJ24" s="56"/>
      <c r="AK24" s="6" t="str">
        <f t="shared" si="33"/>
        <v/>
      </c>
      <c r="AL24" s="56"/>
      <c r="AM24" s="60"/>
      <c r="AN24" s="57"/>
      <c r="AO24" s="6" t="str">
        <f t="shared" si="34"/>
        <v/>
      </c>
      <c r="AP24" s="58"/>
      <c r="AQ24" s="6" t="str">
        <f>IF(AP24*15=0,"",AP24*15)</f>
        <v/>
      </c>
      <c r="AR24" s="58"/>
      <c r="AS24" s="61"/>
      <c r="AT24" s="56"/>
      <c r="AU24" s="6" t="str">
        <f t="shared" si="36"/>
        <v/>
      </c>
      <c r="AV24" s="56">
        <v>35</v>
      </c>
      <c r="AW24" s="6">
        <f t="shared" si="37"/>
        <v>490</v>
      </c>
      <c r="AX24" s="56">
        <v>17</v>
      </c>
      <c r="AY24" s="56" t="s">
        <v>71</v>
      </c>
      <c r="AZ24" s="8" t="str">
        <f>IF(D24+J24+P24+V24+AB24+AH24+AN24+AT24=0,"",D24+J24+P24+V24+AB24+AH24+AN24+AT24)</f>
        <v/>
      </c>
      <c r="BA24" s="6" t="str">
        <f t="shared" si="17"/>
        <v/>
      </c>
      <c r="BB24" s="9">
        <f>IF(F24+L24+R24+X24+AD24+AJ24+AP24+AV24=0,"",F24+L24+R24+X24+AD24+AJ24+AP24+AV24)</f>
        <v>35</v>
      </c>
      <c r="BC24" s="6">
        <f t="shared" si="19"/>
        <v>490</v>
      </c>
      <c r="BD24" s="9">
        <f t="shared" si="20"/>
        <v>17</v>
      </c>
      <c r="BE24" s="10">
        <f t="shared" si="21"/>
        <v>35</v>
      </c>
      <c r="BF24" s="415" t="s">
        <v>477</v>
      </c>
      <c r="BG24" s="343" t="s">
        <v>183</v>
      </c>
    </row>
    <row r="25" spans="1:59" s="64" customFormat="1" ht="15.75" customHeight="1" x14ac:dyDescent="0.25">
      <c r="A25" s="281"/>
      <c r="B25" s="51" t="s">
        <v>34</v>
      </c>
      <c r="C25" s="235"/>
      <c r="D25" s="56"/>
      <c r="E25" s="6" t="str">
        <f t="shared" si="22"/>
        <v/>
      </c>
      <c r="F25" s="56"/>
      <c r="G25" s="6" t="str">
        <f t="shared" si="23"/>
        <v/>
      </c>
      <c r="H25" s="56"/>
      <c r="I25" s="59"/>
      <c r="J25" s="57"/>
      <c r="K25" s="6" t="str">
        <f t="shared" si="24"/>
        <v/>
      </c>
      <c r="L25" s="56"/>
      <c r="M25" s="6" t="str">
        <f t="shared" si="25"/>
        <v/>
      </c>
      <c r="N25" s="56"/>
      <c r="O25" s="60"/>
      <c r="P25" s="56"/>
      <c r="Q25" s="6" t="str">
        <f t="shared" si="26"/>
        <v/>
      </c>
      <c r="R25" s="56"/>
      <c r="S25" s="6" t="str">
        <f t="shared" si="27"/>
        <v/>
      </c>
      <c r="T25" s="56"/>
      <c r="U25" s="59"/>
      <c r="V25" s="57"/>
      <c r="W25" s="6" t="str">
        <f t="shared" si="28"/>
        <v/>
      </c>
      <c r="X25" s="56"/>
      <c r="Y25" s="6" t="str">
        <f t="shared" si="29"/>
        <v/>
      </c>
      <c r="Z25" s="56"/>
      <c r="AA25" s="60"/>
      <c r="AB25" s="56"/>
      <c r="AC25" s="6" t="str">
        <f t="shared" si="30"/>
        <v/>
      </c>
      <c r="AD25" s="56"/>
      <c r="AE25" s="6" t="str">
        <f t="shared" si="31"/>
        <v/>
      </c>
      <c r="AF25" s="56"/>
      <c r="AG25" s="59"/>
      <c r="AH25" s="57"/>
      <c r="AI25" s="6" t="str">
        <f t="shared" si="32"/>
        <v/>
      </c>
      <c r="AJ25" s="56"/>
      <c r="AK25" s="6" t="str">
        <f t="shared" si="33"/>
        <v/>
      </c>
      <c r="AL25" s="56"/>
      <c r="AM25" s="60"/>
      <c r="AN25" s="57"/>
      <c r="AO25" s="6" t="str">
        <f t="shared" si="34"/>
        <v/>
      </c>
      <c r="AP25" s="58"/>
      <c r="AQ25" s="6" t="str">
        <f t="shared" si="35"/>
        <v/>
      </c>
      <c r="AR25" s="58"/>
      <c r="AS25" s="61"/>
      <c r="AT25" s="56"/>
      <c r="AU25" s="6" t="str">
        <f t="shared" si="36"/>
        <v/>
      </c>
      <c r="AV25" s="56"/>
      <c r="AW25" s="6" t="str">
        <f t="shared" si="37"/>
        <v/>
      </c>
      <c r="AX25" s="56"/>
      <c r="AY25" s="56"/>
      <c r="AZ25" s="8" t="str">
        <f>IF(D25+J25+P25+V25+AB25+AH25+AN25+AT25=0,"",D25+J25+P25+V25+AB25+AH25+AN25+AT25)</f>
        <v/>
      </c>
      <c r="BA25" s="6" t="str">
        <f t="shared" si="17"/>
        <v/>
      </c>
      <c r="BB25" s="9" t="str">
        <f>IF(F25+L25+R25+X25+AD25+AJ25+AP25+AV25=0,"",F25+L25+R25+X25+AD25+AJ25+AP25+AV25)</f>
        <v/>
      </c>
      <c r="BC25" s="6" t="str">
        <f t="shared" si="19"/>
        <v/>
      </c>
      <c r="BD25" s="9" t="str">
        <f t="shared" si="20"/>
        <v/>
      </c>
      <c r="BE25" s="10" t="str">
        <f t="shared" si="21"/>
        <v/>
      </c>
      <c r="BF25" s="242"/>
      <c r="BG25" s="201"/>
    </row>
    <row r="26" spans="1:59" s="2" customFormat="1" ht="15.75" customHeight="1" x14ac:dyDescent="0.25">
      <c r="A26" s="50"/>
      <c r="B26" s="51" t="s">
        <v>34</v>
      </c>
      <c r="C26" s="235"/>
      <c r="D26" s="56"/>
      <c r="E26" s="6" t="str">
        <f t="shared" si="22"/>
        <v/>
      </c>
      <c r="F26" s="56"/>
      <c r="G26" s="6" t="str">
        <f t="shared" si="23"/>
        <v/>
      </c>
      <c r="H26" s="56"/>
      <c r="I26" s="59"/>
      <c r="J26" s="57"/>
      <c r="K26" s="6" t="str">
        <f t="shared" si="24"/>
        <v/>
      </c>
      <c r="L26" s="56"/>
      <c r="M26" s="6" t="str">
        <f t="shared" si="25"/>
        <v/>
      </c>
      <c r="N26" s="56"/>
      <c r="O26" s="60"/>
      <c r="P26" s="56"/>
      <c r="Q26" s="6" t="str">
        <f t="shared" si="26"/>
        <v/>
      </c>
      <c r="R26" s="56"/>
      <c r="S26" s="6" t="str">
        <f t="shared" si="27"/>
        <v/>
      </c>
      <c r="T26" s="56"/>
      <c r="U26" s="59"/>
      <c r="V26" s="57"/>
      <c r="W26" s="6" t="str">
        <f t="shared" si="28"/>
        <v/>
      </c>
      <c r="X26" s="56"/>
      <c r="Y26" s="6" t="str">
        <f t="shared" si="29"/>
        <v/>
      </c>
      <c r="Z26" s="56"/>
      <c r="AA26" s="60"/>
      <c r="AB26" s="56"/>
      <c r="AC26" s="6" t="str">
        <f t="shared" si="30"/>
        <v/>
      </c>
      <c r="AD26" s="56"/>
      <c r="AE26" s="6" t="str">
        <f t="shared" si="31"/>
        <v/>
      </c>
      <c r="AF26" s="56"/>
      <c r="AG26" s="59"/>
      <c r="AH26" s="57"/>
      <c r="AI26" s="6" t="str">
        <f t="shared" si="32"/>
        <v/>
      </c>
      <c r="AJ26" s="56"/>
      <c r="AK26" s="6" t="str">
        <f t="shared" si="33"/>
        <v/>
      </c>
      <c r="AL26" s="56"/>
      <c r="AM26" s="60"/>
      <c r="AN26" s="57"/>
      <c r="AO26" s="6" t="str">
        <f t="shared" si="34"/>
        <v/>
      </c>
      <c r="AP26" s="58"/>
      <c r="AQ26" s="6" t="str">
        <f t="shared" si="35"/>
        <v/>
      </c>
      <c r="AR26" s="58"/>
      <c r="AS26" s="61"/>
      <c r="AT26" s="56"/>
      <c r="AU26" s="6" t="str">
        <f t="shared" si="36"/>
        <v/>
      </c>
      <c r="AV26" s="56"/>
      <c r="AW26" s="6" t="str">
        <f t="shared" si="37"/>
        <v/>
      </c>
      <c r="AX26" s="56"/>
      <c r="AY26" s="56"/>
      <c r="AZ26" s="8" t="str">
        <f>IF(D26+J26+P26+V26+AB26+AH26+AN26+AT26=0,"",D26+J26+P26+V26+AB26+AH26+AN26+AT26)</f>
        <v/>
      </c>
      <c r="BA26" s="6" t="str">
        <f t="shared" si="17"/>
        <v/>
      </c>
      <c r="BB26" s="9" t="str">
        <f>IF(F26+L26+R26+X26+AD26+AJ26+AP26+AV26=0,"",F26+L26+R26+X26+AD26+AJ26+AP26+AV26)</f>
        <v/>
      </c>
      <c r="BC26" s="6" t="str">
        <f t="shared" si="19"/>
        <v/>
      </c>
      <c r="BD26" s="9" t="str">
        <f t="shared" si="20"/>
        <v/>
      </c>
      <c r="BE26" s="10" t="str">
        <f t="shared" si="21"/>
        <v/>
      </c>
      <c r="BF26" s="242"/>
      <c r="BG26" s="201"/>
    </row>
    <row r="27" spans="1:59" s="2" customFormat="1" ht="15.75" customHeight="1" x14ac:dyDescent="0.25">
      <c r="A27" s="50"/>
      <c r="B27" s="51" t="s">
        <v>34</v>
      </c>
      <c r="C27" s="236"/>
      <c r="D27" s="56"/>
      <c r="E27" s="6" t="str">
        <f t="shared" si="22"/>
        <v/>
      </c>
      <c r="F27" s="56"/>
      <c r="G27" s="6" t="str">
        <f t="shared" si="23"/>
        <v/>
      </c>
      <c r="H27" s="56"/>
      <c r="I27" s="59"/>
      <c r="J27" s="57"/>
      <c r="K27" s="6" t="str">
        <f t="shared" si="24"/>
        <v/>
      </c>
      <c r="L27" s="56"/>
      <c r="M27" s="6" t="str">
        <f t="shared" si="25"/>
        <v/>
      </c>
      <c r="N27" s="56"/>
      <c r="O27" s="60"/>
      <c r="P27" s="56"/>
      <c r="Q27" s="6" t="str">
        <f t="shared" si="26"/>
        <v/>
      </c>
      <c r="R27" s="56"/>
      <c r="S27" s="6" t="str">
        <f t="shared" si="27"/>
        <v/>
      </c>
      <c r="T27" s="56"/>
      <c r="U27" s="59"/>
      <c r="V27" s="57"/>
      <c r="W27" s="6" t="str">
        <f t="shared" si="28"/>
        <v/>
      </c>
      <c r="X27" s="56"/>
      <c r="Y27" s="6" t="str">
        <f t="shared" si="29"/>
        <v/>
      </c>
      <c r="Z27" s="56"/>
      <c r="AA27" s="60"/>
      <c r="AB27" s="56"/>
      <c r="AC27" s="6" t="str">
        <f t="shared" si="30"/>
        <v/>
      </c>
      <c r="AD27" s="56"/>
      <c r="AE27" s="6" t="str">
        <f t="shared" si="31"/>
        <v/>
      </c>
      <c r="AF27" s="56"/>
      <c r="AG27" s="59"/>
      <c r="AH27" s="57"/>
      <c r="AI27" s="6" t="str">
        <f t="shared" si="32"/>
        <v/>
      </c>
      <c r="AJ27" s="56"/>
      <c r="AK27" s="6" t="str">
        <f t="shared" si="33"/>
        <v/>
      </c>
      <c r="AL27" s="56"/>
      <c r="AM27" s="60"/>
      <c r="AN27" s="57"/>
      <c r="AO27" s="6" t="str">
        <f t="shared" si="34"/>
        <v/>
      </c>
      <c r="AP27" s="58"/>
      <c r="AQ27" s="6" t="str">
        <f t="shared" si="35"/>
        <v/>
      </c>
      <c r="AR27" s="58"/>
      <c r="AS27" s="61"/>
      <c r="AT27" s="56"/>
      <c r="AU27" s="6" t="str">
        <f t="shared" si="36"/>
        <v/>
      </c>
      <c r="AV27" s="56"/>
      <c r="AW27" s="6" t="str">
        <f t="shared" si="37"/>
        <v/>
      </c>
      <c r="AX27" s="56"/>
      <c r="AY27" s="56"/>
      <c r="AZ27" s="8" t="str">
        <f>IF(D27+J27+P27+V27+AB27+AH27+AN27+AT27=0,"",D27+J27+P27+V27+AB27+AH27+AN27+AT27)</f>
        <v/>
      </c>
      <c r="BA27" s="6" t="str">
        <f t="shared" si="17"/>
        <v/>
      </c>
      <c r="BB27" s="9" t="str">
        <f>IF(F27+L27+R27+X27+AD27+AJ27+AP27+AV27=0,"",F27+L27+R27+X27+AD27+AJ27+AP27+AV27)</f>
        <v/>
      </c>
      <c r="BC27" s="6" t="str">
        <f t="shared" si="19"/>
        <v/>
      </c>
      <c r="BD27" s="9" t="str">
        <f t="shared" si="20"/>
        <v/>
      </c>
      <c r="BE27" s="10" t="str">
        <f t="shared" si="21"/>
        <v/>
      </c>
      <c r="BF27" s="242"/>
      <c r="BG27" s="201"/>
    </row>
    <row r="28" spans="1:59" ht="15.75" customHeight="1" x14ac:dyDescent="0.25">
      <c r="A28" s="50"/>
      <c r="B28" s="51" t="s">
        <v>34</v>
      </c>
      <c r="C28" s="236"/>
      <c r="D28" s="56"/>
      <c r="E28" s="6" t="str">
        <f t="shared" si="22"/>
        <v/>
      </c>
      <c r="F28" s="56"/>
      <c r="G28" s="6" t="str">
        <f t="shared" si="23"/>
        <v/>
      </c>
      <c r="H28" s="56"/>
      <c r="I28" s="59"/>
      <c r="J28" s="57"/>
      <c r="K28" s="6" t="str">
        <f t="shared" si="24"/>
        <v/>
      </c>
      <c r="L28" s="56"/>
      <c r="M28" s="6" t="str">
        <f t="shared" si="25"/>
        <v/>
      </c>
      <c r="N28" s="56"/>
      <c r="O28" s="60"/>
      <c r="P28" s="56"/>
      <c r="Q28" s="6" t="str">
        <f t="shared" si="26"/>
        <v/>
      </c>
      <c r="R28" s="56"/>
      <c r="S28" s="6" t="str">
        <f t="shared" si="27"/>
        <v/>
      </c>
      <c r="T28" s="56"/>
      <c r="U28" s="59"/>
      <c r="V28" s="57"/>
      <c r="W28" s="6" t="str">
        <f t="shared" si="28"/>
        <v/>
      </c>
      <c r="X28" s="56"/>
      <c r="Y28" s="6" t="str">
        <f t="shared" si="29"/>
        <v/>
      </c>
      <c r="Z28" s="56"/>
      <c r="AA28" s="60"/>
      <c r="AB28" s="56"/>
      <c r="AC28" s="6" t="str">
        <f t="shared" si="30"/>
        <v/>
      </c>
      <c r="AD28" s="56"/>
      <c r="AE28" s="6" t="str">
        <f t="shared" si="31"/>
        <v/>
      </c>
      <c r="AF28" s="56"/>
      <c r="AG28" s="59"/>
      <c r="AH28" s="57"/>
      <c r="AI28" s="6" t="str">
        <f t="shared" si="32"/>
        <v/>
      </c>
      <c r="AJ28" s="56"/>
      <c r="AK28" s="6" t="str">
        <f t="shared" si="33"/>
        <v/>
      </c>
      <c r="AL28" s="56"/>
      <c r="AM28" s="293"/>
      <c r="AN28" s="57"/>
      <c r="AO28" s="6" t="str">
        <f t="shared" si="34"/>
        <v/>
      </c>
      <c r="AP28" s="58"/>
      <c r="AQ28" s="6" t="str">
        <f t="shared" si="35"/>
        <v/>
      </c>
      <c r="AR28" s="58"/>
      <c r="AS28" s="293"/>
      <c r="AT28" s="56"/>
      <c r="AU28" s="6" t="str">
        <f t="shared" si="36"/>
        <v/>
      </c>
      <c r="AV28" s="56"/>
      <c r="AW28" s="6" t="str">
        <f t="shared" si="37"/>
        <v/>
      </c>
      <c r="AX28" s="56"/>
      <c r="AY28" s="293"/>
      <c r="AZ28" s="8" t="str">
        <f>IF(D28+J28+P28+V28+AB28+AH28+AN28+AT28=0,"",D28+J28+P28+V28+AB28+AH28+AN28+AT28)</f>
        <v/>
      </c>
      <c r="BA28" s="6" t="str">
        <f t="shared" si="17"/>
        <v/>
      </c>
      <c r="BB28" s="9" t="str">
        <f>IF(F28+L28+R28+X28+AD28+AJ28+AP28+AV28=0,"",F28+L28+R28+X28+AD28+AJ28+AP28+AV28)</f>
        <v/>
      </c>
      <c r="BC28" s="6" t="str">
        <f t="shared" si="19"/>
        <v/>
      </c>
      <c r="BD28" s="9" t="str">
        <f t="shared" si="20"/>
        <v/>
      </c>
      <c r="BE28" s="10" t="str">
        <f t="shared" si="21"/>
        <v/>
      </c>
      <c r="BF28" s="242"/>
      <c r="BG28" s="201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14</v>
      </c>
      <c r="AC29" s="130">
        <f>SUM(AC12:AC28)</f>
        <v>196</v>
      </c>
      <c r="AD29" s="130">
        <f>SUM(AD12:AD28)</f>
        <v>10</v>
      </c>
      <c r="AE29" s="130">
        <f>SUM(AE12:AE28)</f>
        <v>140</v>
      </c>
      <c r="AF29" s="130">
        <f>SUM(AF12:AF28)</f>
        <v>24</v>
      </c>
      <c r="AG29" s="211" t="s">
        <v>17</v>
      </c>
      <c r="AH29" s="130">
        <f>SUM(AH12:AH28)</f>
        <v>11</v>
      </c>
      <c r="AI29" s="130">
        <f>SUM(AI12:AI28)</f>
        <v>154</v>
      </c>
      <c r="AJ29" s="130">
        <f>SUM(AJ12:AJ28)</f>
        <v>11</v>
      </c>
      <c r="AK29" s="130">
        <f>SUM(AK12:AK28)</f>
        <v>154</v>
      </c>
      <c r="AL29" s="130">
        <f>SUM(AL12:AL28)</f>
        <v>22</v>
      </c>
      <c r="AM29" s="211" t="s">
        <v>17</v>
      </c>
      <c r="AN29" s="130">
        <f>SUM(AN12:AN28)</f>
        <v>9</v>
      </c>
      <c r="AO29" s="130">
        <f>SUM(AO12:AO28)</f>
        <v>126</v>
      </c>
      <c r="AP29" s="130">
        <f>SUM(AP12:AP28)</f>
        <v>9</v>
      </c>
      <c r="AQ29" s="130">
        <f>SUM(AQ12:AQ28)</f>
        <v>126</v>
      </c>
      <c r="AR29" s="130">
        <f>SUM(AR12:AR28)</f>
        <v>19</v>
      </c>
      <c r="AS29" s="211" t="s">
        <v>17</v>
      </c>
      <c r="AT29" s="130">
        <f>SUM(AT12:AT28)</f>
        <v>0</v>
      </c>
      <c r="AU29" s="130">
        <f>SUM(AU12:AU28)</f>
        <v>0</v>
      </c>
      <c r="AV29" s="130">
        <f>SUM(AV12:AV28)</f>
        <v>35</v>
      </c>
      <c r="AW29" s="130">
        <f>SUM(AW12:AW28)</f>
        <v>490</v>
      </c>
      <c r="AX29" s="130">
        <f>SUM(AX12:AX28)</f>
        <v>17</v>
      </c>
      <c r="AY29" s="211" t="s">
        <v>17</v>
      </c>
      <c r="AZ29" s="130">
        <f t="shared" ref="AZ29:BE29" si="38">SUM(AZ12:AZ28)</f>
        <v>34</v>
      </c>
      <c r="BA29" s="130">
        <f t="shared" si="38"/>
        <v>476</v>
      </c>
      <c r="BB29" s="130">
        <f t="shared" si="38"/>
        <v>65</v>
      </c>
      <c r="BC29" s="130">
        <f t="shared" si="38"/>
        <v>910</v>
      </c>
      <c r="BD29" s="130">
        <f t="shared" si="38"/>
        <v>82</v>
      </c>
      <c r="BE29" s="130">
        <f t="shared" si="38"/>
        <v>99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16</v>
      </c>
      <c r="K30" s="118">
        <f>K10+K29</f>
        <v>224</v>
      </c>
      <c r="L30" s="118">
        <f>L10+L29</f>
        <v>17</v>
      </c>
      <c r="M30" s="118">
        <f>M10+M29</f>
        <v>238</v>
      </c>
      <c r="N30" s="118">
        <f>N10+N29</f>
        <v>27</v>
      </c>
      <c r="O30" s="212" t="s">
        <v>17</v>
      </c>
      <c r="P30" s="118">
        <f>P10+P29</f>
        <v>10</v>
      </c>
      <c r="Q30" s="118">
        <f>Q10+Q29</f>
        <v>140</v>
      </c>
      <c r="R30" s="118">
        <f>R10+R29</f>
        <v>21</v>
      </c>
      <c r="S30" s="118">
        <f>S10+S29</f>
        <v>304</v>
      </c>
      <c r="T30" s="118">
        <f>T10+T29</f>
        <v>29</v>
      </c>
      <c r="U30" s="212" t="s">
        <v>17</v>
      </c>
      <c r="V30" s="118">
        <f>V10+V29</f>
        <v>18</v>
      </c>
      <c r="W30" s="118">
        <f>W10+W29</f>
        <v>252</v>
      </c>
      <c r="X30" s="118">
        <f>X10+X29</f>
        <v>15</v>
      </c>
      <c r="Y30" s="118">
        <f>Y10+Y29</f>
        <v>210</v>
      </c>
      <c r="Z30" s="118">
        <f>Z10+Z29</f>
        <v>33</v>
      </c>
      <c r="AA30" s="212" t="s">
        <v>17</v>
      </c>
      <c r="AB30" s="118">
        <f>AB10+AB29</f>
        <v>17</v>
      </c>
      <c r="AC30" s="118">
        <f>AC10+AC29</f>
        <v>238</v>
      </c>
      <c r="AD30" s="118">
        <f>AD10+AD29</f>
        <v>16</v>
      </c>
      <c r="AE30" s="118">
        <f>AE10+AE29</f>
        <v>224</v>
      </c>
      <c r="AF30" s="118">
        <f>AF10+AF29</f>
        <v>32</v>
      </c>
      <c r="AG30" s="212" t="s">
        <v>17</v>
      </c>
      <c r="AH30" s="118">
        <f>AH10+AH29</f>
        <v>14</v>
      </c>
      <c r="AI30" s="118">
        <f>AI10+AI29</f>
        <v>196</v>
      </c>
      <c r="AJ30" s="118">
        <f>AJ10+AJ29</f>
        <v>18</v>
      </c>
      <c r="AK30" s="118">
        <f>AK10+AK29</f>
        <v>252</v>
      </c>
      <c r="AL30" s="118">
        <f>AL10+AL29</f>
        <v>32</v>
      </c>
      <c r="AM30" s="212" t="s">
        <v>17</v>
      </c>
      <c r="AN30" s="118">
        <f>AN10+AN29</f>
        <v>15</v>
      </c>
      <c r="AO30" s="118">
        <f>AO10+AO29</f>
        <v>210</v>
      </c>
      <c r="AP30" s="118">
        <f>AP10+AP29</f>
        <v>17</v>
      </c>
      <c r="AQ30" s="118">
        <f>AQ10+AQ29</f>
        <v>238</v>
      </c>
      <c r="AR30" s="118">
        <f>AR10+AR29</f>
        <v>33</v>
      </c>
      <c r="AS30" s="212" t="s">
        <v>17</v>
      </c>
      <c r="AT30" s="118">
        <f>AT10+AT29</f>
        <v>0</v>
      </c>
      <c r="AU30" s="118">
        <f>AU10+AU29</f>
        <v>0</v>
      </c>
      <c r="AV30" s="118">
        <f>AV10+AV29</f>
        <v>37</v>
      </c>
      <c r="AW30" s="118">
        <f>AW10+AW29</f>
        <v>518</v>
      </c>
      <c r="AX30" s="118">
        <f>AX10+AX29</f>
        <v>27</v>
      </c>
      <c r="AY30" s="212" t="s">
        <v>17</v>
      </c>
      <c r="AZ30" s="131">
        <f t="shared" ref="AZ30:BE30" si="39">AZ10+AZ29</f>
        <v>90</v>
      </c>
      <c r="BA30" s="131">
        <f t="shared" si="39"/>
        <v>1260</v>
      </c>
      <c r="BB30" s="131">
        <f t="shared" si="39"/>
        <v>170</v>
      </c>
      <c r="BC30" s="131">
        <f t="shared" si="39"/>
        <v>2394</v>
      </c>
      <c r="BD30" s="131">
        <f t="shared" si="39"/>
        <v>240</v>
      </c>
      <c r="BE30" s="131">
        <f t="shared" si="39"/>
        <v>261</v>
      </c>
    </row>
    <row r="31" spans="1:59" ht="18.75" customHeight="1" x14ac:dyDescent="0.3">
      <c r="A31" s="132"/>
      <c r="B31" s="133"/>
      <c r="C31" s="134" t="s">
        <v>16</v>
      </c>
      <c r="D31" s="530"/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0"/>
      <c r="AC31" s="531"/>
      <c r="AD31" s="531"/>
      <c r="AE31" s="531"/>
      <c r="AF31" s="531"/>
      <c r="AG31" s="531"/>
      <c r="AH31" s="531"/>
      <c r="AI31" s="531"/>
      <c r="AJ31" s="531"/>
      <c r="AK31" s="531"/>
      <c r="AL31" s="531"/>
      <c r="AM31" s="531"/>
      <c r="AN31" s="531"/>
      <c r="AO31" s="531"/>
      <c r="AP31" s="531"/>
      <c r="AQ31" s="531"/>
      <c r="AR31" s="531"/>
      <c r="AS31" s="531"/>
      <c r="AT31" s="531"/>
      <c r="AU31" s="531"/>
      <c r="AV31" s="531"/>
      <c r="AW31" s="531"/>
      <c r="AX31" s="531"/>
      <c r="AY31" s="531"/>
      <c r="AZ31" s="526"/>
      <c r="BA31" s="527"/>
      <c r="BB31" s="527"/>
      <c r="BC31" s="527"/>
      <c r="BD31" s="527"/>
      <c r="BE31" s="527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16</v>
      </c>
      <c r="K36" s="151">
        <f>IF(J36*14=0,"",J36*14)</f>
        <v>224</v>
      </c>
      <c r="L36" s="152">
        <f>L30+L35</f>
        <v>17</v>
      </c>
      <c r="M36" s="151">
        <f>IF(L36*14=0,"",L36*14)</f>
        <v>238</v>
      </c>
      <c r="N36" s="153" t="s">
        <v>17</v>
      </c>
      <c r="O36" s="154" t="s">
        <v>17</v>
      </c>
      <c r="P36" s="150">
        <f>P30+P35</f>
        <v>10</v>
      </c>
      <c r="Q36" s="151">
        <f>IF(P36*14=0,"",P36*14)</f>
        <v>140</v>
      </c>
      <c r="R36" s="152">
        <f>R30+R35</f>
        <v>21</v>
      </c>
      <c r="S36" s="151">
        <f>IF(R36*14=0,"",R36*14)</f>
        <v>294</v>
      </c>
      <c r="T36" s="156" t="s">
        <v>17</v>
      </c>
      <c r="U36" s="154" t="s">
        <v>17</v>
      </c>
      <c r="V36" s="155">
        <f>V30+V35</f>
        <v>18</v>
      </c>
      <c r="W36" s="151">
        <f>IF(V36*14=0,"",V36*14)</f>
        <v>252</v>
      </c>
      <c r="X36" s="152">
        <f>X30+X35</f>
        <v>15</v>
      </c>
      <c r="Y36" s="151">
        <f>IF(X36*14=0,"",X36*14)</f>
        <v>210</v>
      </c>
      <c r="Z36" s="153" t="s">
        <v>17</v>
      </c>
      <c r="AA36" s="154" t="s">
        <v>17</v>
      </c>
      <c r="AB36" s="150">
        <f>AB30+AB35</f>
        <v>17</v>
      </c>
      <c r="AC36" s="151">
        <f>IF(AB36*14=0,"",AB36*14)</f>
        <v>238</v>
      </c>
      <c r="AD36" s="152">
        <f>AD30+AD35</f>
        <v>16</v>
      </c>
      <c r="AE36" s="151">
        <f>IF(AD36*14=0,"",AD36*14)</f>
        <v>224</v>
      </c>
      <c r="AF36" s="153" t="s">
        <v>17</v>
      </c>
      <c r="AG36" s="154" t="s">
        <v>17</v>
      </c>
      <c r="AH36" s="155">
        <f>AH30+AH35</f>
        <v>14</v>
      </c>
      <c r="AI36" s="151">
        <f>IF(AH36*14=0,"",AH36*14)</f>
        <v>196</v>
      </c>
      <c r="AJ36" s="152">
        <f>AJ30+AJ35</f>
        <v>18</v>
      </c>
      <c r="AK36" s="151">
        <f>IF(AJ36*14=0,"",AJ36*14)</f>
        <v>252</v>
      </c>
      <c r="AL36" s="153" t="s">
        <v>17</v>
      </c>
      <c r="AM36" s="154" t="s">
        <v>17</v>
      </c>
      <c r="AN36" s="150">
        <f>AN30+AN35</f>
        <v>15</v>
      </c>
      <c r="AO36" s="151">
        <f>IF(AN36*14=0,"",AN36*14)</f>
        <v>210</v>
      </c>
      <c r="AP36" s="152">
        <f>AP30+AP35</f>
        <v>17</v>
      </c>
      <c r="AQ36" s="151">
        <f>IF(AP36*14=0,"",AP36*14)</f>
        <v>238</v>
      </c>
      <c r="AR36" s="156" t="s">
        <v>17</v>
      </c>
      <c r="AS36" s="154" t="s">
        <v>17</v>
      </c>
      <c r="AT36" s="155">
        <f>AT30+AT35</f>
        <v>0</v>
      </c>
      <c r="AU36" s="151" t="str">
        <f>IF(AT36*14=0,"",AT36*14)</f>
        <v/>
      </c>
      <c r="AV36" s="152">
        <f>AV30+AV35</f>
        <v>37</v>
      </c>
      <c r="AW36" s="151">
        <f>IF(AV36*14=0,"",AV36*14)</f>
        <v>518</v>
      </c>
      <c r="AX36" s="153" t="s">
        <v>17</v>
      </c>
      <c r="AY36" s="154" t="s">
        <v>17</v>
      </c>
      <c r="AZ36" s="157">
        <f>IF(D36+J36+P36+V36+AB36+AN36+AT36+AH36=0,"",D36+J36+P36+V36+AB36+AN36+AT36+AH36)</f>
        <v>90</v>
      </c>
      <c r="BA36" s="231">
        <f>IF((P36+V36+AB36+AH36+AN36+AT36)*14=0,"",(P36+V36+AB36+AH36+AN36+AT36)*14)</f>
        <v>1036</v>
      </c>
      <c r="BB36" s="145">
        <f>IF(F36+L36+R36+X36+AD36+AP36+AV36+AJ36=0,"",F36+L36+R36+X36+AD36+AP36+AV36+AJ36)</f>
        <v>171</v>
      </c>
      <c r="BC36" s="232">
        <f>IF((L36+F36+R36+X36+AD36+AJ36+AP36+AV36)*14=0,"",(L36+F36+R36+X36+AD36+AJ36+AP36+AV36)*14)</f>
        <v>2394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530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0"/>
      <c r="AC37" s="531"/>
      <c r="AD37" s="531"/>
      <c r="AE37" s="531"/>
      <c r="AF37" s="531"/>
      <c r="AG37" s="531"/>
      <c r="AH37" s="531"/>
      <c r="AI37" s="531"/>
      <c r="AJ37" s="531"/>
      <c r="AK37" s="531"/>
      <c r="AL37" s="531"/>
      <c r="AM37" s="531"/>
      <c r="AN37" s="531"/>
      <c r="AO37" s="531"/>
      <c r="AP37" s="531"/>
      <c r="AQ37" s="531"/>
      <c r="AR37" s="531"/>
      <c r="AS37" s="531"/>
      <c r="AT37" s="531"/>
      <c r="AU37" s="531"/>
      <c r="AV37" s="531"/>
      <c r="AW37" s="531"/>
      <c r="AX37" s="531"/>
      <c r="AY37" s="531"/>
      <c r="AZ37" s="526"/>
      <c r="BA37" s="527"/>
      <c r="BB37" s="527"/>
      <c r="BC37" s="527"/>
      <c r="BD37" s="527"/>
      <c r="BE37" s="527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0.35" customHeight="1" x14ac:dyDescent="0.2">
      <c r="A41" s="537"/>
      <c r="B41" s="538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538"/>
      <c r="N41" s="538"/>
      <c r="O41" s="538"/>
      <c r="P41" s="538"/>
      <c r="Q41" s="538"/>
      <c r="R41" s="538"/>
      <c r="S41" s="538"/>
      <c r="T41" s="538"/>
      <c r="U41" s="538"/>
      <c r="V41" s="538"/>
      <c r="W41" s="538"/>
      <c r="X41" s="538"/>
      <c r="Y41" s="538"/>
      <c r="Z41" s="538"/>
      <c r="AA41" s="538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83"/>
      <c r="AX41" s="183"/>
      <c r="AY41" s="183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534" t="s">
        <v>22</v>
      </c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5"/>
      <c r="N42" s="535"/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40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40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40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>
        <f>IF(COUNTIF(AG12:AG40,"ÉÉ(Z)")=0,"",COUNTIF(AG12:AG40,"ÉÉ(Z)"))</f>
        <v>1</v>
      </c>
      <c r="AH46" s="93"/>
      <c r="AI46" s="94"/>
      <c r="AJ46" s="94"/>
      <c r="AK46" s="94"/>
      <c r="AL46" s="95"/>
      <c r="AM46" s="34">
        <f>IF(COUNTIF(AM12:AM40,"ÉÉ(Z)")=0,"",COUNTIF(AM12:AM40,"ÉÉ(Z)"))</f>
        <v>1</v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>
        <f t="shared" si="40"/>
        <v>2</v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 t="str">
        <f>IF(COUNTIF(AG12:AG40,"GYJ")=0,"",COUNTIF(AG12:AG40,"GYJ"))</f>
        <v/>
      </c>
      <c r="AH47" s="32"/>
      <c r="AI47" s="33"/>
      <c r="AJ47" s="33"/>
      <c r="AK47" s="33"/>
      <c r="AL47" s="9"/>
      <c r="AM47" s="34">
        <f>IF(COUNTIF(AM12:AM40,"GYJ")=0,"",COUNTIF(AM12:AM40,"GYJ"))</f>
        <v>1</v>
      </c>
      <c r="AN47" s="32"/>
      <c r="AO47" s="33"/>
      <c r="AP47" s="33"/>
      <c r="AQ47" s="33"/>
      <c r="AR47" s="9"/>
      <c r="AS47" s="34" t="str">
        <f>IF(COUNTIF(AS12:AS40,"GYJ")=0,"",COUNTIF(AS12:AS40,"GYJ"))</f>
        <v/>
      </c>
      <c r="AT47" s="32"/>
      <c r="AU47" s="33"/>
      <c r="AV47" s="33"/>
      <c r="AW47" s="33"/>
      <c r="AX47" s="9"/>
      <c r="AY47" s="34">
        <f>IF(COUNTIF(AY12:AY40,"GYJ")=0,"",COUNTIF(AY12:AY40,"GYJ"))</f>
        <v>1</v>
      </c>
      <c r="AZ47" s="35"/>
      <c r="BA47" s="33"/>
      <c r="BB47" s="33"/>
      <c r="BC47" s="33"/>
      <c r="BD47" s="9"/>
      <c r="BE47" s="92">
        <f t="shared" si="40"/>
        <v>2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>
        <f>IF(COUNTIF(AM12:AM40,"GYJ(Z)")=0,"",COUNTIF(AM12:AM40,"GYJ(Z)"))</f>
        <v>2</v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 t="str">
        <f>IF(COUNTIF(AY12:AY40,"GYJ(Z)")=0,"",COUNTIF(AY12:AY40,"GYJ(Z)"))</f>
        <v/>
      </c>
      <c r="AZ48" s="35"/>
      <c r="BA48" s="33"/>
      <c r="BB48" s="33"/>
      <c r="BC48" s="33"/>
      <c r="BD48" s="9"/>
      <c r="BE48" s="92">
        <f t="shared" si="40"/>
        <v>2</v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>
        <f>IF(COUNTIF(AG12:AG40,"K")=0,"",COUNTIF(AG12:AG40,"K"))</f>
        <v>1</v>
      </c>
      <c r="AH49" s="32"/>
      <c r="AI49" s="33"/>
      <c r="AJ49" s="33"/>
      <c r="AK49" s="33"/>
      <c r="AL49" s="9"/>
      <c r="AM49" s="34" t="str">
        <f>IF(COUNTIF(AM12:AM40,"K")=0,"",COUNTIF(AM12:AM40,"K"))</f>
        <v/>
      </c>
      <c r="AN49" s="32"/>
      <c r="AO49" s="33"/>
      <c r="AP49" s="33"/>
      <c r="AQ49" s="33"/>
      <c r="AR49" s="9"/>
      <c r="AS49" s="34" t="str">
        <f>IF(COUNTIF(AS12:AS40,"K")=0,"",COUNTIF(AS12:AS40,"K"))</f>
        <v/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40"/>
        <v>1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>
        <f>IF(COUNTIF(AS12:AS40,"K(Z)")=0,"",COUNTIF(AS12:AS40,"K(Z)"))</f>
        <v>1</v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>
        <f t="shared" si="40"/>
        <v>1</v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40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40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40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40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4</v>
      </c>
      <c r="AH55" s="43"/>
      <c r="AI55" s="44"/>
      <c r="AJ55" s="44"/>
      <c r="AK55" s="44"/>
      <c r="AL55" s="45"/>
      <c r="AM55" s="46">
        <f>IF(SUM(AM43:AM54)=0,"",SUM(AM43:AM54))</f>
        <v>4</v>
      </c>
      <c r="AN55" s="43"/>
      <c r="AO55" s="44"/>
      <c r="AP55" s="44"/>
      <c r="AQ55" s="44"/>
      <c r="AR55" s="45"/>
      <c r="AS55" s="46">
        <f>IF(SUM(AS43:AS54)=0,"",SUM(AS43:AS54))</f>
        <v>1</v>
      </c>
      <c r="AT55" s="43"/>
      <c r="AU55" s="44"/>
      <c r="AV55" s="44"/>
      <c r="AW55" s="44"/>
      <c r="AX55" s="45"/>
      <c r="AY55" s="46">
        <f>IF(SUM(AY43:AY54)=0,"",SUM(AY43:AY54))</f>
        <v>1</v>
      </c>
      <c r="AZ55" s="47"/>
      <c r="BA55" s="44"/>
      <c r="BB55" s="44"/>
      <c r="BC55" s="44"/>
      <c r="BD55" s="45"/>
      <c r="BE55" s="92">
        <f t="shared" si="40"/>
        <v>10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BG6:BG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Z6:BE7"/>
    <mergeCell ref="J7:O7"/>
    <mergeCell ref="A42:AA42"/>
    <mergeCell ref="BF6:BF9"/>
    <mergeCell ref="A41:AA41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31:AA31"/>
    <mergeCell ref="D37:AA37"/>
    <mergeCell ref="BB8:BC8"/>
    <mergeCell ref="BD8:BD9"/>
    <mergeCell ref="AZ31:BE31"/>
    <mergeCell ref="AZ37:BE37"/>
    <mergeCell ref="AX8:AX9"/>
    <mergeCell ref="AY8:AY9"/>
    <mergeCell ref="AB31:AY31"/>
    <mergeCell ref="AB37:AY37"/>
    <mergeCell ref="AJ8:AK8"/>
    <mergeCell ref="AL8:AL9"/>
    <mergeCell ref="AM8:AM9"/>
    <mergeCell ref="AZ8:BA8"/>
    <mergeCell ref="AB8:AC8"/>
    <mergeCell ref="A2:BE2"/>
    <mergeCell ref="A4:BE4"/>
    <mergeCell ref="A5:BE5"/>
    <mergeCell ref="A3:BE3"/>
    <mergeCell ref="P7:U7"/>
    <mergeCell ref="V7:AA7"/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N7:AS7"/>
    <mergeCell ref="AT7:AY7"/>
    <mergeCell ref="BE8:BE9"/>
    <mergeCell ref="P8:Q8"/>
    <mergeCell ref="AH8:AI8"/>
    <mergeCell ref="D7:I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BG161"/>
  <sheetViews>
    <sheetView zoomScaleNormal="100" workbookViewId="0">
      <pane xSplit="4" ySplit="10" topLeftCell="AK11" activePane="bottomRight" state="frozen"/>
      <selection pane="topRight" activeCell="E1" sqref="E1"/>
      <selection pane="bottomLeft" activeCell="A11" sqref="A11"/>
      <selection pane="bottomRight" activeCell="A12" sqref="A12:A22"/>
    </sheetView>
  </sheetViews>
  <sheetFormatPr defaultColWidth="10.6640625" defaultRowHeight="15.75" x14ac:dyDescent="0.25"/>
  <cols>
    <col min="1" max="1" width="17.6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7.1640625" style="109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124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126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16" t="s">
        <v>4</v>
      </c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48" t="s">
        <v>5</v>
      </c>
      <c r="BA6" s="560"/>
      <c r="BB6" s="560"/>
      <c r="BC6" s="560"/>
      <c r="BD6" s="560"/>
      <c r="BE6" s="561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62"/>
      <c r="BA7" s="563"/>
      <c r="BB7" s="563"/>
      <c r="BC7" s="563"/>
      <c r="BD7" s="563"/>
      <c r="BE7" s="564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56"/>
      <c r="F8" s="510" t="s">
        <v>13</v>
      </c>
      <c r="G8" s="556"/>
      <c r="H8" s="511" t="s">
        <v>14</v>
      </c>
      <c r="I8" s="513" t="s">
        <v>39</v>
      </c>
      <c r="J8" s="515" t="s">
        <v>12</v>
      </c>
      <c r="K8" s="556"/>
      <c r="L8" s="510" t="s">
        <v>13</v>
      </c>
      <c r="M8" s="556"/>
      <c r="N8" s="511" t="s">
        <v>14</v>
      </c>
      <c r="O8" s="532" t="s">
        <v>39</v>
      </c>
      <c r="P8" s="508" t="s">
        <v>12</v>
      </c>
      <c r="Q8" s="556"/>
      <c r="R8" s="510" t="s">
        <v>13</v>
      </c>
      <c r="S8" s="556"/>
      <c r="T8" s="511" t="s">
        <v>14</v>
      </c>
      <c r="U8" s="513" t="s">
        <v>39</v>
      </c>
      <c r="V8" s="515" t="s">
        <v>12</v>
      </c>
      <c r="W8" s="556"/>
      <c r="X8" s="510" t="s">
        <v>13</v>
      </c>
      <c r="Y8" s="556"/>
      <c r="Z8" s="511" t="s">
        <v>14</v>
      </c>
      <c r="AA8" s="528" t="s">
        <v>39</v>
      </c>
      <c r="AB8" s="508" t="s">
        <v>12</v>
      </c>
      <c r="AC8" s="556"/>
      <c r="AD8" s="510" t="s">
        <v>13</v>
      </c>
      <c r="AE8" s="556"/>
      <c r="AF8" s="511" t="s">
        <v>14</v>
      </c>
      <c r="AG8" s="513" t="s">
        <v>39</v>
      </c>
      <c r="AH8" s="515" t="s">
        <v>12</v>
      </c>
      <c r="AI8" s="556"/>
      <c r="AJ8" s="510" t="s">
        <v>13</v>
      </c>
      <c r="AK8" s="556"/>
      <c r="AL8" s="511" t="s">
        <v>14</v>
      </c>
      <c r="AM8" s="532" t="s">
        <v>39</v>
      </c>
      <c r="AN8" s="508" t="s">
        <v>12</v>
      </c>
      <c r="AO8" s="556"/>
      <c r="AP8" s="510" t="s">
        <v>13</v>
      </c>
      <c r="AQ8" s="556"/>
      <c r="AR8" s="511" t="s">
        <v>14</v>
      </c>
      <c r="AS8" s="513" t="s">
        <v>39</v>
      </c>
      <c r="AT8" s="515" t="s">
        <v>12</v>
      </c>
      <c r="AU8" s="556"/>
      <c r="AV8" s="510" t="s">
        <v>13</v>
      </c>
      <c r="AW8" s="556"/>
      <c r="AX8" s="511" t="s">
        <v>14</v>
      </c>
      <c r="AY8" s="528" t="s">
        <v>39</v>
      </c>
      <c r="AZ8" s="515" t="s">
        <v>12</v>
      </c>
      <c r="BA8" s="556"/>
      <c r="BB8" s="510" t="s">
        <v>13</v>
      </c>
      <c r="BC8" s="556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54"/>
      <c r="D9" s="111" t="s">
        <v>40</v>
      </c>
      <c r="E9" s="112" t="s">
        <v>41</v>
      </c>
      <c r="F9" s="113" t="s">
        <v>40</v>
      </c>
      <c r="G9" s="112" t="s">
        <v>41</v>
      </c>
      <c r="H9" s="557"/>
      <c r="I9" s="559"/>
      <c r="J9" s="114" t="s">
        <v>40</v>
      </c>
      <c r="K9" s="112" t="s">
        <v>41</v>
      </c>
      <c r="L9" s="113" t="s">
        <v>40</v>
      </c>
      <c r="M9" s="112" t="s">
        <v>41</v>
      </c>
      <c r="N9" s="557"/>
      <c r="O9" s="558"/>
      <c r="P9" s="111" t="s">
        <v>40</v>
      </c>
      <c r="Q9" s="112" t="s">
        <v>41</v>
      </c>
      <c r="R9" s="113" t="s">
        <v>40</v>
      </c>
      <c r="S9" s="112" t="s">
        <v>41</v>
      </c>
      <c r="T9" s="557"/>
      <c r="U9" s="559"/>
      <c r="V9" s="114" t="s">
        <v>40</v>
      </c>
      <c r="W9" s="112" t="s">
        <v>41</v>
      </c>
      <c r="X9" s="113" t="s">
        <v>40</v>
      </c>
      <c r="Y9" s="112" t="s">
        <v>41</v>
      </c>
      <c r="Z9" s="557"/>
      <c r="AA9" s="565"/>
      <c r="AB9" s="111" t="s">
        <v>40</v>
      </c>
      <c r="AC9" s="112" t="s">
        <v>41</v>
      </c>
      <c r="AD9" s="113" t="s">
        <v>40</v>
      </c>
      <c r="AE9" s="112" t="s">
        <v>41</v>
      </c>
      <c r="AF9" s="557"/>
      <c r="AG9" s="559"/>
      <c r="AH9" s="114" t="s">
        <v>40</v>
      </c>
      <c r="AI9" s="112" t="s">
        <v>41</v>
      </c>
      <c r="AJ9" s="113" t="s">
        <v>40</v>
      </c>
      <c r="AK9" s="112" t="s">
        <v>41</v>
      </c>
      <c r="AL9" s="557"/>
      <c r="AM9" s="558"/>
      <c r="AN9" s="111" t="s">
        <v>40</v>
      </c>
      <c r="AO9" s="112" t="s">
        <v>41</v>
      </c>
      <c r="AP9" s="113" t="s">
        <v>40</v>
      </c>
      <c r="AQ9" s="112" t="s">
        <v>41</v>
      </c>
      <c r="AR9" s="557"/>
      <c r="AS9" s="559"/>
      <c r="AT9" s="114" t="s">
        <v>40</v>
      </c>
      <c r="AU9" s="112" t="s">
        <v>41</v>
      </c>
      <c r="AV9" s="113" t="s">
        <v>40</v>
      </c>
      <c r="AW9" s="112" t="s">
        <v>41</v>
      </c>
      <c r="AX9" s="557"/>
      <c r="AY9" s="565"/>
      <c r="AZ9" s="114" t="s">
        <v>40</v>
      </c>
      <c r="BA9" s="112" t="s">
        <v>42</v>
      </c>
      <c r="BB9" s="113" t="s">
        <v>40</v>
      </c>
      <c r="BC9" s="112" t="s">
        <v>42</v>
      </c>
      <c r="BD9" s="557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SUM(SZAK!AZ73)</f>
        <v>56</v>
      </c>
      <c r="BA10" s="118">
        <f>SUM(SZAK!BA73)</f>
        <v>784</v>
      </c>
      <c r="BB10" s="118">
        <f>SUM(SZAK!BB73)</f>
        <v>105</v>
      </c>
      <c r="BC10" s="118">
        <f>SUM(SZAK!BC73)</f>
        <v>1484</v>
      </c>
      <c r="BD10" s="118">
        <f>SUM(SZAK!BD73)</f>
        <v>158</v>
      </c>
      <c r="BE10" s="118">
        <f>SUM(SZAK!BE73)</f>
        <v>162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340" customFormat="1" ht="15.75" customHeight="1" x14ac:dyDescent="0.25">
      <c r="A12" s="452" t="s">
        <v>416</v>
      </c>
      <c r="B12" s="298" t="s">
        <v>34</v>
      </c>
      <c r="C12" s="309" t="s">
        <v>346</v>
      </c>
      <c r="D12" s="263"/>
      <c r="E12" s="297" t="str">
        <f t="shared" ref="E12:E28" si="0">IF(D12*14=0,"",D12*14)</f>
        <v/>
      </c>
      <c r="F12" s="263"/>
      <c r="G12" s="297" t="str">
        <f t="shared" ref="G12:G28" si="1">IF(F12*14=0,"",F12*14)</f>
        <v/>
      </c>
      <c r="H12" s="263"/>
      <c r="I12" s="265"/>
      <c r="J12" s="268"/>
      <c r="K12" s="264" t="str">
        <f t="shared" ref="K12:K28" si="2">IF(J12*14=0,"",J12*14)</f>
        <v/>
      </c>
      <c r="L12" s="263"/>
      <c r="M12" s="264" t="str">
        <f t="shared" ref="M12:M28" si="3">IF(L12*14=0,"",L12*14)</f>
        <v/>
      </c>
      <c r="N12" s="263"/>
      <c r="O12" s="266"/>
      <c r="P12" s="263"/>
      <c r="Q12" s="264" t="str">
        <f t="shared" ref="Q12:Q28" si="4">IF(P12*14=0,"",P12*14)</f>
        <v/>
      </c>
      <c r="R12" s="263"/>
      <c r="S12" s="264" t="str">
        <f t="shared" ref="S12:S28" si="5">IF(R12*14=0,"",R12*14)</f>
        <v/>
      </c>
      <c r="T12" s="263"/>
      <c r="U12" s="265"/>
      <c r="V12" s="268"/>
      <c r="W12" s="264" t="str">
        <f t="shared" ref="W12:W28" si="6">IF(V12*14=0,"",V12*14)</f>
        <v/>
      </c>
      <c r="X12" s="263"/>
      <c r="Y12" s="264" t="str">
        <f t="shared" ref="Y12:Y28" si="7">IF(X12*14=0,"",X12*14)</f>
        <v/>
      </c>
      <c r="Z12" s="263"/>
      <c r="AA12" s="266"/>
      <c r="AB12" s="300">
        <v>6</v>
      </c>
      <c r="AC12" s="297">
        <f>IF(AB12*14=0,"",AB12*14)</f>
        <v>84</v>
      </c>
      <c r="AD12" s="300">
        <v>4</v>
      </c>
      <c r="AE12" s="297">
        <f>IF(AD12*14=0,"",AD12*14)</f>
        <v>56</v>
      </c>
      <c r="AF12" s="300">
        <v>10</v>
      </c>
      <c r="AG12" s="301" t="s">
        <v>74</v>
      </c>
      <c r="AH12" s="268"/>
      <c r="AI12" s="297" t="str">
        <f t="shared" ref="AI12:AI21" si="8">IF(AH12*14=0,"",AH12*14)</f>
        <v/>
      </c>
      <c r="AJ12" s="263"/>
      <c r="AK12" s="297" t="str">
        <f t="shared" ref="AK12:AK21" si="9">IF(AJ12*14=0,"",AJ12*14)</f>
        <v/>
      </c>
      <c r="AL12" s="263"/>
      <c r="AM12" s="266"/>
      <c r="AN12" s="268"/>
      <c r="AO12" s="297" t="str">
        <f t="shared" ref="AO12:AO21" si="10">IF(AN12*14=0,"",AN12*14)</f>
        <v/>
      </c>
      <c r="AP12" s="269"/>
      <c r="AQ12" s="297" t="str">
        <f t="shared" ref="AQ12:AQ21" si="11">IF(AP12*14=0,"",AP12*14)</f>
        <v/>
      </c>
      <c r="AR12" s="269"/>
      <c r="AS12" s="270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328">
        <f t="shared" ref="AZ12:AZ28" si="12">IF(D12+J12+P12+V12+AB12+AH12+AN12+AT12=0,"",D12+J12+P12+V12+AB12+AH12+AN12+AT12)</f>
        <v>6</v>
      </c>
      <c r="BA12" s="297">
        <f t="shared" ref="BA12:BA28" si="13">IF((D12+J12+P12+V12+AB12+AH12+AN12+AT12)*14=0,"",(D12+J12+P12+V12+AB12+AH12+AN12+AT12)*14)</f>
        <v>84</v>
      </c>
      <c r="BB12" s="329">
        <f t="shared" ref="BB12:BB28" si="14">IF(F12+L12+R12+X12+AD12+AJ12+AP12+AV12=0,"",F12+L12+R12+X12+AD12+AJ12+AP12+AV12)</f>
        <v>4</v>
      </c>
      <c r="BC12" s="297">
        <f t="shared" ref="BC12:BC28" si="15">IF((L12+F12+R12+X12+AD12+AJ12+AP12+AV12)*14=0,"",(L12+F12+R12+X12+AD12+AJ12+AP12+AV12)*14)</f>
        <v>56</v>
      </c>
      <c r="BD12" s="329">
        <f>IF(N12+H12+T12+Z12+AF12+AL12+AR12+AX12=0,"",N12+H12+T12+Z12+AF12+AL12+AR12+AX12)</f>
        <v>10</v>
      </c>
      <c r="BE12" s="330">
        <f t="shared" ref="BE12:BE28" si="16">IF(D12+F12+L12+J12+P12+R12+V12+X12+AB12+AD12+AH12+AJ12+AN12+AP12+AT12+AV12=0,"",D12+F12+L12+J12+P12+R12+V12+X12+AB12+AD12+AH12+AJ12+AN12+AP12+AT12+AV12)</f>
        <v>10</v>
      </c>
      <c r="BF12" s="365" t="s">
        <v>477</v>
      </c>
      <c r="BG12" s="276" t="s">
        <v>214</v>
      </c>
    </row>
    <row r="13" spans="1:59" s="275" customFormat="1" ht="15.75" customHeight="1" x14ac:dyDescent="0.25">
      <c r="A13" s="452" t="s">
        <v>417</v>
      </c>
      <c r="B13" s="298" t="s">
        <v>34</v>
      </c>
      <c r="C13" s="309" t="s">
        <v>345</v>
      </c>
      <c r="D13" s="263"/>
      <c r="E13" s="297" t="str">
        <f>IF(D13*14=0,"",D13*14)</f>
        <v/>
      </c>
      <c r="F13" s="263"/>
      <c r="G13" s="297" t="str">
        <f>IF(F13*14=0,"",F13*14)</f>
        <v/>
      </c>
      <c r="H13" s="263"/>
      <c r="I13" s="265"/>
      <c r="J13" s="268"/>
      <c r="K13" s="297" t="str">
        <f>IF(J13*14=0,"",J13*14)</f>
        <v/>
      </c>
      <c r="L13" s="263"/>
      <c r="M13" s="297" t="str">
        <f>IF(L13*14=0,"",L13*14)</f>
        <v/>
      </c>
      <c r="N13" s="263"/>
      <c r="O13" s="266"/>
      <c r="P13" s="263"/>
      <c r="Q13" s="297" t="str">
        <f>IF(P13*14=0,"",P13*14)</f>
        <v/>
      </c>
      <c r="R13" s="263"/>
      <c r="S13" s="297" t="str">
        <f>IF(R13*14=0,"",R13*14)</f>
        <v/>
      </c>
      <c r="T13" s="263"/>
      <c r="U13" s="265"/>
      <c r="V13" s="268"/>
      <c r="W13" s="297" t="str">
        <f>IF(V13*14=0,"",V13*14)</f>
        <v/>
      </c>
      <c r="X13" s="263"/>
      <c r="Y13" s="297" t="str">
        <f>IF(X13*14=0,"",X13*14)</f>
        <v/>
      </c>
      <c r="Z13" s="263"/>
      <c r="AA13" s="266"/>
      <c r="AB13" s="263">
        <v>4</v>
      </c>
      <c r="AC13" s="6">
        <f>IF(AB13*14=0,"",AB13*14)</f>
        <v>56</v>
      </c>
      <c r="AD13" s="263">
        <v>3</v>
      </c>
      <c r="AE13" s="6">
        <f>IF(AD13*14=0,"",AD13*14)</f>
        <v>42</v>
      </c>
      <c r="AF13" s="263">
        <v>7</v>
      </c>
      <c r="AG13" s="265" t="s">
        <v>74</v>
      </c>
      <c r="AH13" s="268"/>
      <c r="AI13" s="297" t="str">
        <f>IF(AH13*14=0,"",AH13*14)</f>
        <v/>
      </c>
      <c r="AJ13" s="263"/>
      <c r="AK13" s="297" t="str">
        <f>IF(AJ13*14=0,"",AJ13*14)</f>
        <v/>
      </c>
      <c r="AL13" s="263"/>
      <c r="AM13" s="266"/>
      <c r="AN13" s="268"/>
      <c r="AO13" s="297" t="str">
        <f>IF(AN13*14=0,"",AN13*14)</f>
        <v/>
      </c>
      <c r="AP13" s="269"/>
      <c r="AQ13" s="297" t="str">
        <f>IF(AP13*14=0,"",AP13*14)</f>
        <v/>
      </c>
      <c r="AR13" s="269"/>
      <c r="AS13" s="270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328">
        <f>IF(D13+J13+P13+V13+AB13+AH13+AN13+AT13=0,"",D13+J13+P13+V13+AB13+AH13+AN13+AT13)</f>
        <v>4</v>
      </c>
      <c r="BA13" s="297">
        <f>IF((D13+J13+P13+V13+AB13+AH13+AN13+AT13)*14=0,"",(D13+J13+P13+V13+AB13+AH13+AN13+AT13)*14)</f>
        <v>56</v>
      </c>
      <c r="BB13" s="329">
        <f>IF(F13+L13+R13+X13+AD13+AJ13+AP13+AV13=0,"",F13+L13+R13+X13+AD13+AJ13+AP13+AV13)</f>
        <v>3</v>
      </c>
      <c r="BC13" s="297">
        <f>IF((L13+F13+R13+X13+AD13+AJ13+AP13+AV13)*14=0,"",(L13+F13+R13+X13+AD13+AJ13+AP13+AV13)*14)</f>
        <v>42</v>
      </c>
      <c r="BD13" s="329">
        <f>IF(N13+H13+T13+Z13+AF13+AL13+AR13+AX13=0,"",N13+H13+T13+Z13+AF13+AL13+AR13+AX13)</f>
        <v>7</v>
      </c>
      <c r="BE13" s="330">
        <f>IF(D13+F13+L13+J13+P13+R13+V13+X13+AB13+AD13+AH13+AJ13+AN13+AP13+AT13+AV13=0,"",D13+F13+L13+J13+P13+R13+V13+X13+AB13+AD13+AH13+AJ13+AN13+AP13+AT13+AV13)</f>
        <v>7</v>
      </c>
      <c r="BF13" s="365" t="s">
        <v>477</v>
      </c>
      <c r="BG13" s="276" t="s">
        <v>214</v>
      </c>
    </row>
    <row r="14" spans="1:59" s="341" customFormat="1" ht="15.75" customHeight="1" x14ac:dyDescent="0.25">
      <c r="A14" s="452" t="s">
        <v>418</v>
      </c>
      <c r="B14" s="51" t="s">
        <v>34</v>
      </c>
      <c r="C14" s="309" t="s">
        <v>246</v>
      </c>
      <c r="D14" s="56"/>
      <c r="E14" s="6" t="str">
        <f>IF(D14*14=0,"",D14*14)</f>
        <v/>
      </c>
      <c r="F14" s="56"/>
      <c r="G14" s="6" t="str">
        <f>IF(F14*14=0,"",F14*14)</f>
        <v/>
      </c>
      <c r="H14" s="56"/>
      <c r="I14" s="59"/>
      <c r="J14" s="57"/>
      <c r="K14" s="6" t="str">
        <f>IF(J14*14=0,"",J14*14)</f>
        <v/>
      </c>
      <c r="L14" s="56"/>
      <c r="M14" s="6" t="str">
        <f>IF(L14*14=0,"",L14*14)</f>
        <v/>
      </c>
      <c r="N14" s="56"/>
      <c r="O14" s="60"/>
      <c r="P14" s="56"/>
      <c r="Q14" s="6" t="str">
        <f>IF(P14*14=0,"",P14*14)</f>
        <v/>
      </c>
      <c r="R14" s="56"/>
      <c r="S14" s="6" t="str">
        <f>IF(R14*14=0,"",R14*14)</f>
        <v/>
      </c>
      <c r="T14" s="56"/>
      <c r="U14" s="59"/>
      <c r="V14" s="57"/>
      <c r="W14" s="6" t="str">
        <f>IF(V14*14=0,"",V14*14)</f>
        <v/>
      </c>
      <c r="X14" s="56"/>
      <c r="Y14" s="6" t="str">
        <f>IF(X14*14=0,"",X14*14)</f>
        <v/>
      </c>
      <c r="Z14" s="56"/>
      <c r="AA14" s="60"/>
      <c r="AB14" s="300">
        <v>3</v>
      </c>
      <c r="AC14" s="297">
        <f>IF(AB14*14=0,"",AB14*14)</f>
        <v>42</v>
      </c>
      <c r="AD14" s="300">
        <v>4</v>
      </c>
      <c r="AE14" s="297">
        <f>IF(AD14*14=0,"",AD14*14)</f>
        <v>56</v>
      </c>
      <c r="AF14" s="300">
        <v>7</v>
      </c>
      <c r="AG14" s="293" t="s">
        <v>15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3</v>
      </c>
      <c r="BA14" s="6">
        <f>IF((D14+J14+P14+V14+AB14+AH14+AN14+AT14)*14=0,"",(D14+J14+P14+V14+AB14+AH14+AN14+AT14)*14)</f>
        <v>42</v>
      </c>
      <c r="BB14" s="9">
        <f>IF(F14+L14+R14+X14+AD14+AJ14+AP14+AV14=0,"",F14+L14+R14+X14+AD14+AJ14+AP14+AV14)</f>
        <v>4</v>
      </c>
      <c r="BC14" s="6">
        <f>IF((L14+F14+R14+X14+AD14+AJ14+AP14+AV14)*14=0,"",(L14+F14+R14+X14+AD14+AJ14+AP14+AV14)*14)</f>
        <v>56</v>
      </c>
      <c r="BD14" s="9">
        <f>IF(N14+H14+T14+Z14+AF14+AL14+AR14+AX14=0,"",N14+H14+T14+Z14+AF14+AL14+AR14+AX14)</f>
        <v>7</v>
      </c>
      <c r="BE14" s="10">
        <f>IF(D14+F14+L14+J14+P14+R14+V14+X14+AB14+AD14+AH14+AJ14+AN14+AP14+AT14+AV14=0,"",D14+F14+L14+J14+P14+R14+V14+X14+AB14+AD14+AH14+AJ14+AN14+AP14+AT14+AV14)</f>
        <v>7</v>
      </c>
      <c r="BF14" s="365" t="s">
        <v>477</v>
      </c>
      <c r="BG14" s="255" t="s">
        <v>476</v>
      </c>
    </row>
    <row r="15" spans="1:59" s="341" customFormat="1" ht="15.75" customHeight="1" x14ac:dyDescent="0.25">
      <c r="A15" s="452" t="s">
        <v>419</v>
      </c>
      <c r="B15" s="51" t="s">
        <v>34</v>
      </c>
      <c r="C15" s="309" t="s">
        <v>247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ref="AC15:AC21" si="17">IF(AB15*14=0,"",AB15*14)</f>
        <v/>
      </c>
      <c r="AD15" s="56"/>
      <c r="AE15" s="6" t="str">
        <f t="shared" ref="AE15:AE21" si="18">IF(AD15*14=0,"",AD15*14)</f>
        <v/>
      </c>
      <c r="AF15" s="56"/>
      <c r="AG15" s="59"/>
      <c r="AH15" s="302">
        <v>3</v>
      </c>
      <c r="AI15" s="297">
        <f t="shared" si="8"/>
        <v>42</v>
      </c>
      <c r="AJ15" s="300">
        <v>3</v>
      </c>
      <c r="AK15" s="297">
        <f t="shared" si="9"/>
        <v>42</v>
      </c>
      <c r="AL15" s="300">
        <v>6</v>
      </c>
      <c r="AM15" s="293" t="s">
        <v>15</v>
      </c>
      <c r="AN15" s="302"/>
      <c r="AO15" s="6" t="str">
        <f t="shared" si="10"/>
        <v/>
      </c>
      <c r="AP15" s="58"/>
      <c r="AQ15" s="6" t="str">
        <f t="shared" si="11"/>
        <v/>
      </c>
      <c r="AR15" s="58"/>
      <c r="AS15" s="61"/>
      <c r="AT15" s="56"/>
      <c r="AU15" s="6" t="str">
        <f t="shared" ref="AU15:AU28" si="19">IF(AT15*14=0,"",AT15*14)</f>
        <v/>
      </c>
      <c r="AV15" s="56"/>
      <c r="AW15" s="6" t="str">
        <f t="shared" ref="AW15:AW28" si="20">IF(AV15*14=0,"",AV15*14)</f>
        <v/>
      </c>
      <c r="AX15" s="56"/>
      <c r="AY15" s="56"/>
      <c r="AZ15" s="8">
        <f t="shared" si="12"/>
        <v>3</v>
      </c>
      <c r="BA15" s="6">
        <f t="shared" si="13"/>
        <v>42</v>
      </c>
      <c r="BB15" s="9">
        <f t="shared" si="14"/>
        <v>3</v>
      </c>
      <c r="BC15" s="6">
        <f t="shared" si="15"/>
        <v>42</v>
      </c>
      <c r="BD15" s="9">
        <f t="shared" ref="BD15:BD28" si="21">IF(N15+H15+T15+Z15+AF15+AL15+AR15+AX15=0,"",N15+H15+T15+Z15+AF15+AL15+AR15+AX15)</f>
        <v>6</v>
      </c>
      <c r="BE15" s="10">
        <f t="shared" si="16"/>
        <v>6</v>
      </c>
      <c r="BF15" s="365" t="s">
        <v>477</v>
      </c>
      <c r="BG15" s="255" t="s">
        <v>217</v>
      </c>
    </row>
    <row r="16" spans="1:59" ht="15.75" customHeight="1" x14ac:dyDescent="0.25">
      <c r="A16" s="452" t="s">
        <v>420</v>
      </c>
      <c r="B16" s="51" t="s">
        <v>34</v>
      </c>
      <c r="C16" s="244" t="s">
        <v>112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17"/>
        <v/>
      </c>
      <c r="AD16" s="56"/>
      <c r="AE16" s="6" t="str">
        <f t="shared" si="18"/>
        <v/>
      </c>
      <c r="AF16" s="56"/>
      <c r="AG16" s="59"/>
      <c r="AH16" s="57">
        <v>1</v>
      </c>
      <c r="AI16" s="6">
        <f t="shared" si="8"/>
        <v>14</v>
      </c>
      <c r="AJ16" s="56">
        <v>2</v>
      </c>
      <c r="AK16" s="6">
        <f t="shared" si="9"/>
        <v>28</v>
      </c>
      <c r="AL16" s="56">
        <v>3</v>
      </c>
      <c r="AM16" s="60" t="s">
        <v>71</v>
      </c>
      <c r="AN16" s="57"/>
      <c r="AO16" s="6" t="str">
        <f t="shared" si="10"/>
        <v/>
      </c>
      <c r="AP16" s="58"/>
      <c r="AQ16" s="6" t="str">
        <f t="shared" si="11"/>
        <v/>
      </c>
      <c r="AR16" s="58"/>
      <c r="AS16" s="61"/>
      <c r="AT16" s="56"/>
      <c r="AU16" s="6" t="str">
        <f t="shared" si="19"/>
        <v/>
      </c>
      <c r="AV16" s="56"/>
      <c r="AW16" s="6" t="str">
        <f t="shared" si="20"/>
        <v/>
      </c>
      <c r="AX16" s="56"/>
      <c r="AY16" s="56"/>
      <c r="AZ16" s="8">
        <f t="shared" si="12"/>
        <v>1</v>
      </c>
      <c r="BA16" s="6">
        <f t="shared" si="13"/>
        <v>14</v>
      </c>
      <c r="BB16" s="9">
        <f t="shared" si="14"/>
        <v>2</v>
      </c>
      <c r="BC16" s="6">
        <f t="shared" si="15"/>
        <v>28</v>
      </c>
      <c r="BD16" s="9">
        <f t="shared" si="21"/>
        <v>3</v>
      </c>
      <c r="BE16" s="10">
        <f t="shared" si="16"/>
        <v>3</v>
      </c>
      <c r="BF16" s="365" t="s">
        <v>477</v>
      </c>
      <c r="BG16" s="255" t="s">
        <v>476</v>
      </c>
    </row>
    <row r="17" spans="1:59" ht="15.75" customHeight="1" x14ac:dyDescent="0.25">
      <c r="A17" s="452" t="s">
        <v>421</v>
      </c>
      <c r="B17" s="51" t="s">
        <v>34</v>
      </c>
      <c r="C17" s="309" t="s">
        <v>254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17"/>
        <v/>
      </c>
      <c r="AD17" s="56"/>
      <c r="AE17" s="6" t="str">
        <f t="shared" si="18"/>
        <v/>
      </c>
      <c r="AF17" s="56"/>
      <c r="AG17" s="59"/>
      <c r="AH17" s="57">
        <v>1</v>
      </c>
      <c r="AI17" s="6">
        <f t="shared" si="8"/>
        <v>14</v>
      </c>
      <c r="AJ17" s="263">
        <v>2</v>
      </c>
      <c r="AK17" s="6">
        <f t="shared" si="9"/>
        <v>28</v>
      </c>
      <c r="AL17" s="300">
        <v>3</v>
      </c>
      <c r="AM17" s="60" t="s">
        <v>71</v>
      </c>
      <c r="AN17" s="57"/>
      <c r="AO17" s="6" t="str">
        <f t="shared" si="10"/>
        <v/>
      </c>
      <c r="AP17" s="58"/>
      <c r="AQ17" s="6" t="str">
        <f t="shared" si="11"/>
        <v/>
      </c>
      <c r="AR17" s="58"/>
      <c r="AS17" s="61"/>
      <c r="AT17" s="56"/>
      <c r="AU17" s="6" t="str">
        <f t="shared" si="19"/>
        <v/>
      </c>
      <c r="AV17" s="56"/>
      <c r="AW17" s="6" t="str">
        <f t="shared" si="20"/>
        <v/>
      </c>
      <c r="AX17" s="56"/>
      <c r="AY17" s="56"/>
      <c r="AZ17" s="8">
        <f t="shared" si="12"/>
        <v>1</v>
      </c>
      <c r="BA17" s="6">
        <f t="shared" si="13"/>
        <v>14</v>
      </c>
      <c r="BB17" s="9">
        <f t="shared" si="14"/>
        <v>2</v>
      </c>
      <c r="BC17" s="6">
        <f t="shared" si="15"/>
        <v>28</v>
      </c>
      <c r="BD17" s="9">
        <f t="shared" si="21"/>
        <v>3</v>
      </c>
      <c r="BE17" s="10">
        <f t="shared" si="16"/>
        <v>3</v>
      </c>
      <c r="BF17" s="365" t="s">
        <v>477</v>
      </c>
      <c r="BG17" s="255" t="s">
        <v>217</v>
      </c>
    </row>
    <row r="18" spans="1:59" s="341" customFormat="1" ht="15.75" customHeight="1" x14ac:dyDescent="0.25">
      <c r="A18" s="452" t="s">
        <v>422</v>
      </c>
      <c r="B18" s="51" t="s">
        <v>34</v>
      </c>
      <c r="C18" s="342" t="s">
        <v>113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17"/>
        <v/>
      </c>
      <c r="AD18" s="56"/>
      <c r="AE18" s="6" t="str">
        <f t="shared" si="18"/>
        <v/>
      </c>
      <c r="AF18" s="56"/>
      <c r="AG18" s="59"/>
      <c r="AH18" s="302">
        <v>5</v>
      </c>
      <c r="AI18" s="297">
        <f t="shared" si="8"/>
        <v>70</v>
      </c>
      <c r="AJ18" s="300">
        <v>5</v>
      </c>
      <c r="AK18" s="297">
        <f t="shared" si="9"/>
        <v>70</v>
      </c>
      <c r="AL18" s="300">
        <v>10</v>
      </c>
      <c r="AM18" s="293" t="s">
        <v>15</v>
      </c>
      <c r="AN18" s="57"/>
      <c r="AO18" s="6" t="str">
        <f t="shared" si="10"/>
        <v/>
      </c>
      <c r="AP18" s="58"/>
      <c r="AQ18" s="6" t="str">
        <f t="shared" si="11"/>
        <v/>
      </c>
      <c r="AR18" s="58"/>
      <c r="AS18" s="61"/>
      <c r="AT18" s="56"/>
      <c r="AU18" s="6" t="str">
        <f t="shared" si="19"/>
        <v/>
      </c>
      <c r="AV18" s="56"/>
      <c r="AW18" s="405" t="str">
        <f t="shared" si="20"/>
        <v/>
      </c>
      <c r="AX18" s="56"/>
      <c r="AY18" s="56"/>
      <c r="AZ18" s="8">
        <f t="shared" si="12"/>
        <v>5</v>
      </c>
      <c r="BA18" s="6">
        <f t="shared" si="13"/>
        <v>70</v>
      </c>
      <c r="BB18" s="9">
        <f t="shared" si="14"/>
        <v>5</v>
      </c>
      <c r="BC18" s="6">
        <f t="shared" si="15"/>
        <v>70</v>
      </c>
      <c r="BD18" s="9">
        <f t="shared" si="21"/>
        <v>10</v>
      </c>
      <c r="BE18" s="10">
        <f t="shared" si="16"/>
        <v>10</v>
      </c>
      <c r="BF18" s="365" t="s">
        <v>477</v>
      </c>
      <c r="BG18" s="255" t="s">
        <v>476</v>
      </c>
    </row>
    <row r="19" spans="1:59" s="181" customFormat="1" ht="15.6" customHeight="1" x14ac:dyDescent="0.25">
      <c r="A19" s="452" t="s">
        <v>423</v>
      </c>
      <c r="B19" s="51" t="s">
        <v>34</v>
      </c>
      <c r="C19" s="244" t="s">
        <v>365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17"/>
        <v/>
      </c>
      <c r="AD19" s="56"/>
      <c r="AE19" s="6" t="str">
        <f t="shared" si="18"/>
        <v/>
      </c>
      <c r="AF19" s="56"/>
      <c r="AG19" s="59"/>
      <c r="AH19" s="57"/>
      <c r="AI19" s="6" t="str">
        <f t="shared" si="8"/>
        <v/>
      </c>
      <c r="AJ19" s="56"/>
      <c r="AK19" s="6" t="str">
        <f t="shared" si="9"/>
        <v/>
      </c>
      <c r="AL19" s="56"/>
      <c r="AM19" s="60"/>
      <c r="AN19" s="57">
        <v>4</v>
      </c>
      <c r="AO19" s="6">
        <f t="shared" si="10"/>
        <v>56</v>
      </c>
      <c r="AP19" s="58">
        <v>3</v>
      </c>
      <c r="AQ19" s="6">
        <f t="shared" si="11"/>
        <v>42</v>
      </c>
      <c r="AR19" s="56">
        <v>7</v>
      </c>
      <c r="AS19" s="61" t="s">
        <v>102</v>
      </c>
      <c r="AT19" s="56"/>
      <c r="AU19" s="6" t="str">
        <f t="shared" si="19"/>
        <v/>
      </c>
      <c r="AV19" s="56"/>
      <c r="AW19" s="405" t="str">
        <f t="shared" si="20"/>
        <v/>
      </c>
      <c r="AX19" s="56"/>
      <c r="AY19" s="56"/>
      <c r="AZ19" s="178">
        <f t="shared" si="12"/>
        <v>4</v>
      </c>
      <c r="BA19" s="6">
        <f t="shared" si="13"/>
        <v>56</v>
      </c>
      <c r="BB19" s="179">
        <f t="shared" si="14"/>
        <v>3</v>
      </c>
      <c r="BC19" s="6">
        <f t="shared" si="15"/>
        <v>42</v>
      </c>
      <c r="BD19" s="179">
        <f t="shared" si="21"/>
        <v>7</v>
      </c>
      <c r="BE19" s="180">
        <f t="shared" si="16"/>
        <v>7</v>
      </c>
      <c r="BF19" s="365" t="s">
        <v>477</v>
      </c>
      <c r="BG19" s="386" t="s">
        <v>478</v>
      </c>
    </row>
    <row r="20" spans="1:59" s="341" customFormat="1" ht="15.75" customHeight="1" x14ac:dyDescent="0.25">
      <c r="A20" s="452" t="s">
        <v>424</v>
      </c>
      <c r="B20" s="51" t="s">
        <v>34</v>
      </c>
      <c r="C20" s="309" t="s">
        <v>114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17"/>
        <v/>
      </c>
      <c r="AD20" s="56"/>
      <c r="AE20" s="6" t="str">
        <f t="shared" si="18"/>
        <v/>
      </c>
      <c r="AF20" s="56"/>
      <c r="AG20" s="59"/>
      <c r="AH20" s="302"/>
      <c r="AI20" s="6" t="str">
        <f t="shared" si="8"/>
        <v/>
      </c>
      <c r="AJ20" s="56"/>
      <c r="AK20" s="6" t="str">
        <f t="shared" si="9"/>
        <v/>
      </c>
      <c r="AL20" s="56"/>
      <c r="AM20" s="60"/>
      <c r="AN20" s="302">
        <v>2</v>
      </c>
      <c r="AO20" s="297">
        <f t="shared" si="10"/>
        <v>28</v>
      </c>
      <c r="AP20" s="303">
        <v>3</v>
      </c>
      <c r="AQ20" s="297">
        <f t="shared" si="11"/>
        <v>42</v>
      </c>
      <c r="AR20" s="303">
        <v>6</v>
      </c>
      <c r="AS20" s="304" t="s">
        <v>95</v>
      </c>
      <c r="AT20" s="56"/>
      <c r="AU20" s="6" t="str">
        <f t="shared" si="19"/>
        <v/>
      </c>
      <c r="AV20" s="56"/>
      <c r="AW20" s="405" t="str">
        <f t="shared" si="20"/>
        <v/>
      </c>
      <c r="AX20" s="56"/>
      <c r="AY20" s="56"/>
      <c r="AZ20" s="8">
        <f t="shared" si="12"/>
        <v>2</v>
      </c>
      <c r="BA20" s="6">
        <f t="shared" si="13"/>
        <v>28</v>
      </c>
      <c r="BB20" s="9">
        <f t="shared" si="14"/>
        <v>3</v>
      </c>
      <c r="BC20" s="6">
        <f t="shared" si="15"/>
        <v>42</v>
      </c>
      <c r="BD20" s="9">
        <f t="shared" si="21"/>
        <v>6</v>
      </c>
      <c r="BE20" s="10">
        <f t="shared" si="16"/>
        <v>5</v>
      </c>
      <c r="BF20" s="365" t="s">
        <v>477</v>
      </c>
      <c r="BG20" s="255" t="s">
        <v>217</v>
      </c>
    </row>
    <row r="21" spans="1:59" s="341" customFormat="1" x14ac:dyDescent="0.25">
      <c r="A21" s="452" t="s">
        <v>425</v>
      </c>
      <c r="B21" s="51" t="s">
        <v>34</v>
      </c>
      <c r="C21" s="309" t="s">
        <v>366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17"/>
        <v/>
      </c>
      <c r="AD21" s="56"/>
      <c r="AE21" s="6" t="str">
        <f t="shared" si="18"/>
        <v/>
      </c>
      <c r="AF21" s="56"/>
      <c r="AG21" s="59"/>
      <c r="AH21" s="57"/>
      <c r="AI21" s="6" t="str">
        <f t="shared" si="8"/>
        <v/>
      </c>
      <c r="AJ21" s="56"/>
      <c r="AK21" s="6" t="str">
        <f t="shared" si="9"/>
        <v/>
      </c>
      <c r="AL21" s="56"/>
      <c r="AM21" s="60"/>
      <c r="AN21" s="302">
        <v>3</v>
      </c>
      <c r="AO21" s="297">
        <f t="shared" si="10"/>
        <v>42</v>
      </c>
      <c r="AP21" s="303">
        <v>3</v>
      </c>
      <c r="AQ21" s="297">
        <f t="shared" si="11"/>
        <v>42</v>
      </c>
      <c r="AR21" s="303">
        <v>6</v>
      </c>
      <c r="AS21" s="304" t="s">
        <v>95</v>
      </c>
      <c r="AT21" s="56"/>
      <c r="AU21" s="6" t="str">
        <f t="shared" si="19"/>
        <v/>
      </c>
      <c r="AV21" s="56"/>
      <c r="AW21" s="405" t="str">
        <f t="shared" si="20"/>
        <v/>
      </c>
      <c r="AX21" s="56"/>
      <c r="AY21" s="56"/>
      <c r="AZ21" s="176">
        <f t="shared" si="12"/>
        <v>3</v>
      </c>
      <c r="BA21" s="6">
        <f t="shared" si="13"/>
        <v>42</v>
      </c>
      <c r="BB21" s="177">
        <f t="shared" si="14"/>
        <v>3</v>
      </c>
      <c r="BC21" s="6">
        <f t="shared" si="15"/>
        <v>42</v>
      </c>
      <c r="BD21" s="177">
        <f t="shared" si="21"/>
        <v>6</v>
      </c>
      <c r="BE21" s="10">
        <f t="shared" si="16"/>
        <v>6</v>
      </c>
      <c r="BF21" s="365" t="s">
        <v>477</v>
      </c>
      <c r="BG21" s="255" t="s">
        <v>217</v>
      </c>
    </row>
    <row r="22" spans="1:59" ht="15.75" customHeight="1" x14ac:dyDescent="0.25">
      <c r="A22" s="447" t="s">
        <v>514</v>
      </c>
      <c r="B22" s="388" t="s">
        <v>34</v>
      </c>
      <c r="C22" s="428" t="s">
        <v>510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ref="AC22:AC28" si="22">IF(AB22*14=0,"",AB22*14)</f>
        <v/>
      </c>
      <c r="AD22" s="56"/>
      <c r="AE22" s="6" t="str">
        <f t="shared" ref="AE22:AE28" si="23">IF(AD22*14=0,"",AD22*14)</f>
        <v/>
      </c>
      <c r="AF22" s="56"/>
      <c r="AG22" s="59"/>
      <c r="AH22" s="57"/>
      <c r="AI22" s="6" t="str">
        <f t="shared" ref="AI22:AI28" si="24">IF(AH22*14=0,"",AH22*14)</f>
        <v/>
      </c>
      <c r="AJ22" s="56"/>
      <c r="AK22" s="6" t="str">
        <f t="shared" ref="AK22:AK28" si="25">IF(AJ22*14=0,"",AJ22*14)</f>
        <v/>
      </c>
      <c r="AL22" s="56"/>
      <c r="AM22" s="60"/>
      <c r="AN22" s="57"/>
      <c r="AO22" s="6" t="str">
        <f t="shared" ref="AO22:AO28" si="26">IF(AN22*14=0,"",AN22*14)</f>
        <v/>
      </c>
      <c r="AP22" s="58"/>
      <c r="AQ22" s="6" t="str">
        <f t="shared" ref="AQ22:AQ28" si="27">IF(AP22*14=0,"",AP22*14)</f>
        <v/>
      </c>
      <c r="AR22" s="58"/>
      <c r="AS22" s="61"/>
      <c r="AT22" s="56"/>
      <c r="AU22" s="6"/>
      <c r="AV22" s="300">
        <v>35</v>
      </c>
      <c r="AW22" s="405">
        <f t="shared" si="20"/>
        <v>490</v>
      </c>
      <c r="AX22" s="56">
        <v>17</v>
      </c>
      <c r="AY22" s="56" t="s">
        <v>102</v>
      </c>
      <c r="AZ22" s="8" t="str">
        <f t="shared" si="12"/>
        <v/>
      </c>
      <c r="BA22" s="6" t="str">
        <f t="shared" si="13"/>
        <v/>
      </c>
      <c r="BB22" s="9">
        <f t="shared" si="14"/>
        <v>35</v>
      </c>
      <c r="BC22" s="6">
        <f t="shared" si="15"/>
        <v>490</v>
      </c>
      <c r="BD22" s="9">
        <f t="shared" si="21"/>
        <v>17</v>
      </c>
      <c r="BE22" s="10">
        <f t="shared" si="16"/>
        <v>35</v>
      </c>
      <c r="BF22" s="415" t="s">
        <v>477</v>
      </c>
      <c r="BG22" s="255" t="s">
        <v>217</v>
      </c>
    </row>
    <row r="23" spans="1:59" ht="15.75" customHeight="1" x14ac:dyDescent="0.25">
      <c r="A23" s="310"/>
      <c r="B23" s="51"/>
      <c r="C23" s="309"/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22"/>
        <v/>
      </c>
      <c r="AD23" s="56"/>
      <c r="AE23" s="6" t="str">
        <f t="shared" si="23"/>
        <v/>
      </c>
      <c r="AF23" s="56"/>
      <c r="AG23" s="59"/>
      <c r="AH23" s="57"/>
      <c r="AI23" s="6" t="str">
        <f t="shared" si="24"/>
        <v/>
      </c>
      <c r="AJ23" s="56"/>
      <c r="AK23" s="6" t="str">
        <f t="shared" si="25"/>
        <v/>
      </c>
      <c r="AL23" s="56"/>
      <c r="AM23" s="60"/>
      <c r="AN23" s="57"/>
      <c r="AO23" s="6" t="str">
        <f t="shared" si="26"/>
        <v/>
      </c>
      <c r="AP23" s="58"/>
      <c r="AQ23" s="6" t="str">
        <f t="shared" si="27"/>
        <v/>
      </c>
      <c r="AR23" s="58"/>
      <c r="AS23" s="61"/>
      <c r="AT23" s="56"/>
      <c r="AU23" s="6"/>
      <c r="AV23" s="300"/>
      <c r="AW23" s="6"/>
      <c r="AX23" s="56"/>
      <c r="AY23" s="56"/>
      <c r="AZ23" s="8" t="str">
        <f t="shared" si="12"/>
        <v/>
      </c>
      <c r="BA23" s="6" t="str">
        <f t="shared" si="13"/>
        <v/>
      </c>
      <c r="BB23" s="9" t="str">
        <f t="shared" si="14"/>
        <v/>
      </c>
      <c r="BC23" s="6" t="str">
        <f t="shared" si="15"/>
        <v/>
      </c>
      <c r="BD23" s="9" t="str">
        <f t="shared" si="21"/>
        <v/>
      </c>
      <c r="BE23" s="10" t="str">
        <f t="shared" si="16"/>
        <v/>
      </c>
      <c r="BF23" s="365"/>
      <c r="BG23" s="255"/>
    </row>
    <row r="24" spans="1:59" s="64" customFormat="1" ht="15.75" customHeight="1" x14ac:dyDescent="0.3">
      <c r="A24" s="245"/>
      <c r="B24" s="101" t="s">
        <v>19</v>
      </c>
      <c r="C24" s="239"/>
      <c r="D24" s="56"/>
      <c r="E24" s="6" t="str">
        <f t="shared" si="0"/>
        <v/>
      </c>
      <c r="F24" s="56"/>
      <c r="G24" s="6" t="str">
        <f t="shared" si="1"/>
        <v/>
      </c>
      <c r="H24" s="56"/>
      <c r="I24" s="59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22"/>
        <v/>
      </c>
      <c r="AD24" s="56"/>
      <c r="AE24" s="6" t="str">
        <f t="shared" si="23"/>
        <v/>
      </c>
      <c r="AF24" s="56"/>
      <c r="AG24" s="59"/>
      <c r="AH24" s="57"/>
      <c r="AI24" s="6" t="str">
        <f t="shared" si="24"/>
        <v/>
      </c>
      <c r="AJ24" s="56"/>
      <c r="AK24" s="6" t="str">
        <f t="shared" si="25"/>
        <v/>
      </c>
      <c r="AL24" s="56"/>
      <c r="AM24" s="60"/>
      <c r="AN24" s="57"/>
      <c r="AO24" s="6" t="str">
        <f t="shared" si="26"/>
        <v/>
      </c>
      <c r="AP24" s="58"/>
      <c r="AQ24" s="6" t="str">
        <f>IF(AP24*15=0,"",AP24*15)</f>
        <v/>
      </c>
      <c r="AR24" s="58"/>
      <c r="AS24" s="61"/>
      <c r="AT24" s="56"/>
      <c r="AU24" s="6" t="str">
        <f t="shared" si="19"/>
        <v/>
      </c>
      <c r="AV24" s="56"/>
      <c r="AW24" s="6" t="str">
        <f t="shared" si="20"/>
        <v/>
      </c>
      <c r="AX24" s="56"/>
      <c r="AY24" s="56"/>
      <c r="AZ24" s="8" t="str">
        <f t="shared" si="12"/>
        <v/>
      </c>
      <c r="BA24" s="6" t="str">
        <f t="shared" si="13"/>
        <v/>
      </c>
      <c r="BB24" s="9" t="str">
        <f t="shared" si="14"/>
        <v/>
      </c>
      <c r="BC24" s="6" t="str">
        <f t="shared" si="15"/>
        <v/>
      </c>
      <c r="BD24" s="9"/>
      <c r="BE24" s="10" t="str">
        <f t="shared" si="16"/>
        <v/>
      </c>
      <c r="BF24" s="201"/>
      <c r="BG24" s="56"/>
    </row>
    <row r="25" spans="1:59" s="64" customFormat="1" ht="15.75" customHeight="1" x14ac:dyDescent="0.3">
      <c r="A25" s="245"/>
      <c r="B25" s="101" t="s">
        <v>19</v>
      </c>
      <c r="C25" s="239"/>
      <c r="D25" s="56"/>
      <c r="E25" s="6" t="str">
        <f t="shared" si="0"/>
        <v/>
      </c>
      <c r="F25" s="56"/>
      <c r="G25" s="6" t="str">
        <f t="shared" si="1"/>
        <v/>
      </c>
      <c r="H25" s="56"/>
      <c r="I25" s="59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22"/>
        <v/>
      </c>
      <c r="AD25" s="56"/>
      <c r="AE25" s="6" t="str">
        <f t="shared" si="23"/>
        <v/>
      </c>
      <c r="AF25" s="56"/>
      <c r="AG25" s="59"/>
      <c r="AH25" s="57"/>
      <c r="AI25" s="6" t="str">
        <f t="shared" si="24"/>
        <v/>
      </c>
      <c r="AJ25" s="56"/>
      <c r="AK25" s="6" t="str">
        <f t="shared" si="25"/>
        <v/>
      </c>
      <c r="AL25" s="56"/>
      <c r="AM25" s="60"/>
      <c r="AN25" s="57"/>
      <c r="AO25" s="6" t="str">
        <f t="shared" si="26"/>
        <v/>
      </c>
      <c r="AP25" s="58"/>
      <c r="AQ25" s="6" t="str">
        <f t="shared" si="27"/>
        <v/>
      </c>
      <c r="AR25" s="58"/>
      <c r="AS25" s="61"/>
      <c r="AT25" s="56"/>
      <c r="AU25" s="6" t="str">
        <f t="shared" si="19"/>
        <v/>
      </c>
      <c r="AV25" s="56"/>
      <c r="AW25" s="6" t="str">
        <f t="shared" si="20"/>
        <v/>
      </c>
      <c r="AX25" s="56"/>
      <c r="AY25" s="56"/>
      <c r="AZ25" s="8" t="str">
        <f t="shared" si="12"/>
        <v/>
      </c>
      <c r="BA25" s="6" t="str">
        <f t="shared" si="13"/>
        <v/>
      </c>
      <c r="BB25" s="9" t="str">
        <f t="shared" si="14"/>
        <v/>
      </c>
      <c r="BC25" s="6" t="str">
        <f t="shared" si="15"/>
        <v/>
      </c>
      <c r="BD25" s="9" t="str">
        <f t="shared" si="21"/>
        <v/>
      </c>
      <c r="BE25" s="10" t="str">
        <f t="shared" si="16"/>
        <v/>
      </c>
      <c r="BF25" s="201"/>
      <c r="BG25" s="56"/>
    </row>
    <row r="26" spans="1:59" s="2" customFormat="1" ht="15.75" customHeight="1" x14ac:dyDescent="0.25">
      <c r="A26" s="245"/>
      <c r="B26" s="234" t="s">
        <v>19</v>
      </c>
      <c r="C26" s="239"/>
      <c r="D26" s="56"/>
      <c r="E26" s="6" t="str">
        <f t="shared" si="0"/>
        <v/>
      </c>
      <c r="F26" s="56"/>
      <c r="G26" s="6" t="str">
        <f t="shared" si="1"/>
        <v/>
      </c>
      <c r="H26" s="56"/>
      <c r="I26" s="59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22"/>
        <v/>
      </c>
      <c r="AD26" s="56"/>
      <c r="AE26" s="6" t="str">
        <f t="shared" si="23"/>
        <v/>
      </c>
      <c r="AF26" s="56"/>
      <c r="AG26" s="59"/>
      <c r="AH26" s="57"/>
      <c r="AI26" s="6" t="str">
        <f t="shared" si="24"/>
        <v/>
      </c>
      <c r="AJ26" s="56"/>
      <c r="AK26" s="6" t="str">
        <f t="shared" si="25"/>
        <v/>
      </c>
      <c r="AL26" s="56"/>
      <c r="AM26" s="60"/>
      <c r="AN26" s="57"/>
      <c r="AO26" s="6" t="str">
        <f t="shared" si="26"/>
        <v/>
      </c>
      <c r="AP26" s="58"/>
      <c r="AQ26" s="6" t="str">
        <f t="shared" si="27"/>
        <v/>
      </c>
      <c r="AR26" s="58"/>
      <c r="AS26" s="61"/>
      <c r="AT26" s="56"/>
      <c r="AU26" s="6" t="str">
        <f t="shared" si="19"/>
        <v/>
      </c>
      <c r="AV26" s="56"/>
      <c r="AW26" s="6" t="str">
        <f t="shared" si="20"/>
        <v/>
      </c>
      <c r="AX26" s="56"/>
      <c r="AY26" s="56"/>
      <c r="AZ26" s="8" t="str">
        <f t="shared" si="12"/>
        <v/>
      </c>
      <c r="BA26" s="6" t="str">
        <f t="shared" si="13"/>
        <v/>
      </c>
      <c r="BB26" s="9" t="str">
        <f t="shared" si="14"/>
        <v/>
      </c>
      <c r="BC26" s="6" t="str">
        <f t="shared" si="15"/>
        <v/>
      </c>
      <c r="BD26" s="9" t="str">
        <f t="shared" si="21"/>
        <v/>
      </c>
      <c r="BE26" s="10" t="str">
        <f t="shared" si="16"/>
        <v/>
      </c>
      <c r="BF26" s="201"/>
      <c r="BG26" s="56"/>
    </row>
    <row r="27" spans="1:59" s="2" customFormat="1" ht="15.75" customHeight="1" x14ac:dyDescent="0.25">
      <c r="A27" s="245"/>
      <c r="B27" s="234" t="s">
        <v>19</v>
      </c>
      <c r="C27" s="239"/>
      <c r="D27" s="56"/>
      <c r="E27" s="6" t="str">
        <f t="shared" si="0"/>
        <v/>
      </c>
      <c r="F27" s="56"/>
      <c r="G27" s="6" t="str">
        <f t="shared" si="1"/>
        <v/>
      </c>
      <c r="H27" s="56"/>
      <c r="I27" s="59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22"/>
        <v/>
      </c>
      <c r="AD27" s="56"/>
      <c r="AE27" s="6" t="str">
        <f t="shared" si="23"/>
        <v/>
      </c>
      <c r="AF27" s="56"/>
      <c r="AG27" s="59"/>
      <c r="AH27" s="57"/>
      <c r="AI27" s="6" t="str">
        <f t="shared" si="24"/>
        <v/>
      </c>
      <c r="AJ27" s="56"/>
      <c r="AK27" s="6" t="str">
        <f t="shared" si="25"/>
        <v/>
      </c>
      <c r="AL27" s="56"/>
      <c r="AM27" s="60"/>
      <c r="AN27" s="57"/>
      <c r="AO27" s="6" t="str">
        <f t="shared" si="26"/>
        <v/>
      </c>
      <c r="AP27" s="58"/>
      <c r="AQ27" s="6" t="str">
        <f t="shared" si="27"/>
        <v/>
      </c>
      <c r="AR27" s="58"/>
      <c r="AS27" s="61"/>
      <c r="AT27" s="56"/>
      <c r="AU27" s="6" t="str">
        <f t="shared" si="19"/>
        <v/>
      </c>
      <c r="AV27" s="56"/>
      <c r="AW27" s="6" t="str">
        <f t="shared" si="20"/>
        <v/>
      </c>
      <c r="AX27" s="56"/>
      <c r="AY27" s="56"/>
      <c r="AZ27" s="8" t="str">
        <f t="shared" si="12"/>
        <v/>
      </c>
      <c r="BA27" s="6" t="str">
        <f t="shared" si="13"/>
        <v/>
      </c>
      <c r="BB27" s="9" t="str">
        <f t="shared" si="14"/>
        <v/>
      </c>
      <c r="BC27" s="6" t="str">
        <f t="shared" si="15"/>
        <v/>
      </c>
      <c r="BD27" s="9" t="str">
        <f t="shared" si="21"/>
        <v/>
      </c>
      <c r="BE27" s="10" t="str">
        <f t="shared" si="16"/>
        <v/>
      </c>
      <c r="BF27" s="201"/>
      <c r="BG27" s="56"/>
    </row>
    <row r="28" spans="1:59" ht="15.75" customHeight="1" x14ac:dyDescent="0.25">
      <c r="A28" s="245"/>
      <c r="B28" s="234" t="s">
        <v>19</v>
      </c>
      <c r="C28" s="239"/>
      <c r="D28" s="56"/>
      <c r="E28" s="6" t="str">
        <f t="shared" si="0"/>
        <v/>
      </c>
      <c r="F28" s="56"/>
      <c r="G28" s="6" t="str">
        <f t="shared" si="1"/>
        <v/>
      </c>
      <c r="H28" s="56"/>
      <c r="I28" s="59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22"/>
        <v/>
      </c>
      <c r="AD28" s="56"/>
      <c r="AE28" s="6" t="str">
        <f t="shared" si="23"/>
        <v/>
      </c>
      <c r="AF28" s="56"/>
      <c r="AG28" s="59"/>
      <c r="AH28" s="57"/>
      <c r="AI28" s="6" t="str">
        <f t="shared" si="24"/>
        <v/>
      </c>
      <c r="AJ28" s="56"/>
      <c r="AK28" s="6" t="str">
        <f t="shared" si="25"/>
        <v/>
      </c>
      <c r="AL28" s="56"/>
      <c r="AM28" s="60"/>
      <c r="AN28" s="57"/>
      <c r="AO28" s="6" t="str">
        <f t="shared" si="26"/>
        <v/>
      </c>
      <c r="AP28" s="58"/>
      <c r="AQ28" s="6" t="str">
        <f t="shared" si="27"/>
        <v/>
      </c>
      <c r="AR28" s="58"/>
      <c r="AS28" s="61"/>
      <c r="AT28" s="56"/>
      <c r="AU28" s="6" t="str">
        <f t="shared" si="19"/>
        <v/>
      </c>
      <c r="AV28" s="56"/>
      <c r="AW28" s="6" t="str">
        <f t="shared" si="20"/>
        <v/>
      </c>
      <c r="AX28" s="56"/>
      <c r="AY28" s="56"/>
      <c r="AZ28" s="8" t="str">
        <f t="shared" si="12"/>
        <v/>
      </c>
      <c r="BA28" s="6" t="str">
        <f t="shared" si="13"/>
        <v/>
      </c>
      <c r="BB28" s="9" t="str">
        <f t="shared" si="14"/>
        <v/>
      </c>
      <c r="BC28" s="6" t="str">
        <f t="shared" si="15"/>
        <v/>
      </c>
      <c r="BD28" s="9" t="str">
        <f t="shared" si="21"/>
        <v/>
      </c>
      <c r="BE28" s="10" t="str">
        <f t="shared" si="16"/>
        <v/>
      </c>
      <c r="BF28" s="201"/>
      <c r="BG28" s="56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13</v>
      </c>
      <c r="AC29" s="130">
        <f>SUM(AC12:AC28)</f>
        <v>182</v>
      </c>
      <c r="AD29" s="130">
        <f>SUM(AD12:AD28)</f>
        <v>11</v>
      </c>
      <c r="AE29" s="130">
        <f>SUM(AE12:AE28)</f>
        <v>154</v>
      </c>
      <c r="AF29" s="130">
        <f>SUM(AF12:AF28)</f>
        <v>24</v>
      </c>
      <c r="AG29" s="211" t="s">
        <v>17</v>
      </c>
      <c r="AH29" s="130">
        <f>SUM(AH12:AH28)</f>
        <v>10</v>
      </c>
      <c r="AI29" s="130">
        <f>SUM(AI12:AI28)</f>
        <v>140</v>
      </c>
      <c r="AJ29" s="130">
        <f>SUM(AJ12:AJ28)</f>
        <v>12</v>
      </c>
      <c r="AK29" s="130">
        <f>SUM(AK12:AK28)</f>
        <v>168</v>
      </c>
      <c r="AL29" s="130">
        <f>SUM(AL12:AL28)</f>
        <v>22</v>
      </c>
      <c r="AM29" s="211" t="s">
        <v>17</v>
      </c>
      <c r="AN29" s="130">
        <f>SUM(AN12:AN28)</f>
        <v>9</v>
      </c>
      <c r="AO29" s="130">
        <f>SUM(AO12:AO28)</f>
        <v>126</v>
      </c>
      <c r="AP29" s="130">
        <f>SUM(AP12:AP28)</f>
        <v>9</v>
      </c>
      <c r="AQ29" s="130">
        <f>SUM(AQ12:AQ28)</f>
        <v>126</v>
      </c>
      <c r="AR29" s="130">
        <f>SUM(AR12:AR28)</f>
        <v>19</v>
      </c>
      <c r="AS29" s="211" t="s">
        <v>17</v>
      </c>
      <c r="AT29" s="130">
        <f>SUM(AT12:AT28)</f>
        <v>0</v>
      </c>
      <c r="AU29" s="130">
        <f>SUM(AU12:AU28)</f>
        <v>0</v>
      </c>
      <c r="AV29" s="130">
        <f>SUM(AV12:AV28)</f>
        <v>35</v>
      </c>
      <c r="AW29" s="130">
        <f>SUM(AW12:AW28)</f>
        <v>490</v>
      </c>
      <c r="AX29" s="130">
        <f>SUM(AX12:AX28)</f>
        <v>17</v>
      </c>
      <c r="AY29" s="211" t="s">
        <v>17</v>
      </c>
      <c r="AZ29" s="130">
        <f t="shared" ref="AZ29:BE29" si="28">SUM(AZ12:AZ28)</f>
        <v>32</v>
      </c>
      <c r="BA29" s="130">
        <f t="shared" si="28"/>
        <v>448</v>
      </c>
      <c r="BB29" s="130">
        <f t="shared" si="28"/>
        <v>67</v>
      </c>
      <c r="BC29" s="130">
        <f t="shared" si="28"/>
        <v>938</v>
      </c>
      <c r="BD29" s="130">
        <f t="shared" si="28"/>
        <v>82</v>
      </c>
      <c r="BE29" s="130">
        <f t="shared" si="28"/>
        <v>99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16</v>
      </c>
      <c r="K30" s="118">
        <f>K10+K29</f>
        <v>224</v>
      </c>
      <c r="L30" s="118">
        <f>L10+L29</f>
        <v>17</v>
      </c>
      <c r="M30" s="118">
        <f>M10+M29</f>
        <v>238</v>
      </c>
      <c r="N30" s="118">
        <f>N10+N29</f>
        <v>27</v>
      </c>
      <c r="O30" s="212" t="s">
        <v>17</v>
      </c>
      <c r="P30" s="118">
        <f>P10+P29</f>
        <v>10</v>
      </c>
      <c r="Q30" s="118">
        <f>Q10+Q29</f>
        <v>140</v>
      </c>
      <c r="R30" s="118">
        <f>R10+R29</f>
        <v>21</v>
      </c>
      <c r="S30" s="118">
        <f>S10+S29</f>
        <v>304</v>
      </c>
      <c r="T30" s="118">
        <f>T10+T29</f>
        <v>29</v>
      </c>
      <c r="U30" s="212" t="s">
        <v>17</v>
      </c>
      <c r="V30" s="118">
        <f>V10+V29</f>
        <v>18</v>
      </c>
      <c r="W30" s="118">
        <f>W10+W29</f>
        <v>252</v>
      </c>
      <c r="X30" s="118">
        <f>X10+X29</f>
        <v>15</v>
      </c>
      <c r="Y30" s="118">
        <f>Y10+Y29</f>
        <v>210</v>
      </c>
      <c r="Z30" s="118">
        <f>Z10+Z29</f>
        <v>33</v>
      </c>
      <c r="AA30" s="212" t="s">
        <v>17</v>
      </c>
      <c r="AB30" s="118">
        <f>AB10+AB29</f>
        <v>16</v>
      </c>
      <c r="AC30" s="118">
        <f>AC10+AC29</f>
        <v>224</v>
      </c>
      <c r="AD30" s="118">
        <f>AD10+AD29</f>
        <v>17</v>
      </c>
      <c r="AE30" s="118">
        <f>AE10+AE29</f>
        <v>238</v>
      </c>
      <c r="AF30" s="118">
        <f>AF10+AF29</f>
        <v>32</v>
      </c>
      <c r="AG30" s="212" t="s">
        <v>17</v>
      </c>
      <c r="AH30" s="118">
        <f>AH10+AH29</f>
        <v>13</v>
      </c>
      <c r="AI30" s="118">
        <f>AI10+AI29</f>
        <v>182</v>
      </c>
      <c r="AJ30" s="118">
        <f>AJ10+AJ29</f>
        <v>19</v>
      </c>
      <c r="AK30" s="118">
        <f>AK10+AK29</f>
        <v>266</v>
      </c>
      <c r="AL30" s="118">
        <f>AL10+AL29</f>
        <v>32</v>
      </c>
      <c r="AM30" s="212" t="s">
        <v>17</v>
      </c>
      <c r="AN30" s="118">
        <f>AN10+AN29</f>
        <v>15</v>
      </c>
      <c r="AO30" s="118">
        <f>AO10+AO29</f>
        <v>210</v>
      </c>
      <c r="AP30" s="118">
        <f>AP10+AP29</f>
        <v>17</v>
      </c>
      <c r="AQ30" s="118">
        <f>AQ10+AQ29</f>
        <v>238</v>
      </c>
      <c r="AR30" s="118">
        <f>AR10+AR29</f>
        <v>33</v>
      </c>
      <c r="AS30" s="212" t="s">
        <v>17</v>
      </c>
      <c r="AT30" s="118">
        <f>AT10+AT29</f>
        <v>0</v>
      </c>
      <c r="AU30" s="118">
        <f>AU10+AU29</f>
        <v>0</v>
      </c>
      <c r="AV30" s="118">
        <f>AV10+AV29</f>
        <v>37</v>
      </c>
      <c r="AW30" s="118">
        <f>AW10+AW29</f>
        <v>518</v>
      </c>
      <c r="AX30" s="118">
        <f>AX10+AX29</f>
        <v>27</v>
      </c>
      <c r="AY30" s="212" t="s">
        <v>17</v>
      </c>
      <c r="AZ30" s="131">
        <f t="shared" ref="AZ30:BE30" si="29">AZ10+AZ29</f>
        <v>88</v>
      </c>
      <c r="BA30" s="131">
        <f t="shared" si="29"/>
        <v>1232</v>
      </c>
      <c r="BB30" s="131">
        <f t="shared" si="29"/>
        <v>172</v>
      </c>
      <c r="BC30" s="131">
        <f t="shared" si="29"/>
        <v>2422</v>
      </c>
      <c r="BD30" s="131">
        <f t="shared" si="29"/>
        <v>240</v>
      </c>
      <c r="BE30" s="131">
        <f t="shared" si="29"/>
        <v>261</v>
      </c>
    </row>
    <row r="31" spans="1:59" ht="18.75" customHeight="1" x14ac:dyDescent="0.3">
      <c r="A31" s="132"/>
      <c r="B31" s="133"/>
      <c r="C31" s="134" t="s">
        <v>16</v>
      </c>
      <c r="D31" s="530"/>
      <c r="E31" s="566"/>
      <c r="F31" s="566"/>
      <c r="G31" s="566"/>
      <c r="H31" s="566"/>
      <c r="I31" s="566"/>
      <c r="J31" s="566"/>
      <c r="K31" s="566"/>
      <c r="L31" s="566"/>
      <c r="M31" s="566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6"/>
      <c r="AB31" s="530"/>
      <c r="AC31" s="566"/>
      <c r="AD31" s="566"/>
      <c r="AE31" s="566"/>
      <c r="AF31" s="566"/>
      <c r="AG31" s="566"/>
      <c r="AH31" s="566"/>
      <c r="AI31" s="566"/>
      <c r="AJ31" s="566"/>
      <c r="AK31" s="566"/>
      <c r="AL31" s="566"/>
      <c r="AM31" s="566"/>
      <c r="AN31" s="566"/>
      <c r="AO31" s="566"/>
      <c r="AP31" s="566"/>
      <c r="AQ31" s="566"/>
      <c r="AR31" s="566"/>
      <c r="AS31" s="566"/>
      <c r="AT31" s="566"/>
      <c r="AU31" s="566"/>
      <c r="AV31" s="566"/>
      <c r="AW31" s="566"/>
      <c r="AX31" s="566"/>
      <c r="AY31" s="566"/>
      <c r="AZ31" s="526"/>
      <c r="BA31" s="567"/>
      <c r="BB31" s="567"/>
      <c r="BC31" s="567"/>
      <c r="BD31" s="567"/>
      <c r="BE31" s="567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16</v>
      </c>
      <c r="K36" s="151">
        <f>IF(J36*14=0,"",J36*14)</f>
        <v>224</v>
      </c>
      <c r="L36" s="152">
        <f>L30+L35</f>
        <v>17</v>
      </c>
      <c r="M36" s="151">
        <f>IF(L36*14=0,"",L36*14)</f>
        <v>238</v>
      </c>
      <c r="N36" s="153" t="s">
        <v>17</v>
      </c>
      <c r="O36" s="154" t="s">
        <v>17</v>
      </c>
      <c r="P36" s="150">
        <f>P30+P35</f>
        <v>10</v>
      </c>
      <c r="Q36" s="151">
        <f>IF(P36*14=0,"",P36*14)</f>
        <v>140</v>
      </c>
      <c r="R36" s="152">
        <f>R30+R35</f>
        <v>21</v>
      </c>
      <c r="S36" s="151">
        <f>IF(R36*14=0,"",R36*14)</f>
        <v>294</v>
      </c>
      <c r="T36" s="156" t="s">
        <v>17</v>
      </c>
      <c r="U36" s="154" t="s">
        <v>17</v>
      </c>
      <c r="V36" s="155">
        <f>V30+V35</f>
        <v>18</v>
      </c>
      <c r="W36" s="151">
        <f>IF(V36*14=0,"",V36*14)</f>
        <v>252</v>
      </c>
      <c r="X36" s="152">
        <f>X30+X35</f>
        <v>15</v>
      </c>
      <c r="Y36" s="151">
        <f>IF(X36*14=0,"",X36*14)</f>
        <v>210</v>
      </c>
      <c r="Z36" s="153" t="s">
        <v>17</v>
      </c>
      <c r="AA36" s="154" t="s">
        <v>17</v>
      </c>
      <c r="AB36" s="150">
        <f>AB30+AB35</f>
        <v>16</v>
      </c>
      <c r="AC36" s="151">
        <f>IF(AB36*14=0,"",AB36*14)</f>
        <v>224</v>
      </c>
      <c r="AD36" s="152">
        <f>AD30+AD35</f>
        <v>17</v>
      </c>
      <c r="AE36" s="151">
        <f>IF(AD36*14=0,"",AD36*14)</f>
        <v>238</v>
      </c>
      <c r="AF36" s="153" t="s">
        <v>17</v>
      </c>
      <c r="AG36" s="154" t="s">
        <v>17</v>
      </c>
      <c r="AH36" s="155">
        <f>AH30+AH35</f>
        <v>13</v>
      </c>
      <c r="AI36" s="151">
        <f>IF(AH36*14=0,"",AH36*14)</f>
        <v>182</v>
      </c>
      <c r="AJ36" s="152">
        <f>AJ30+AJ35</f>
        <v>19</v>
      </c>
      <c r="AK36" s="151">
        <f>IF(AJ36*14=0,"",AJ36*14)</f>
        <v>266</v>
      </c>
      <c r="AL36" s="153" t="s">
        <v>17</v>
      </c>
      <c r="AM36" s="154" t="s">
        <v>17</v>
      </c>
      <c r="AN36" s="150">
        <f>AN30+AN35</f>
        <v>15</v>
      </c>
      <c r="AO36" s="151">
        <f>IF(AN36*14=0,"",AN36*14)</f>
        <v>210</v>
      </c>
      <c r="AP36" s="152">
        <f>AP30+AP35</f>
        <v>17</v>
      </c>
      <c r="AQ36" s="151">
        <f>IF(AP36*14=0,"",AP36*14)</f>
        <v>238</v>
      </c>
      <c r="AR36" s="156" t="s">
        <v>17</v>
      </c>
      <c r="AS36" s="154" t="s">
        <v>17</v>
      </c>
      <c r="AT36" s="155">
        <f>AT30+AT35</f>
        <v>0</v>
      </c>
      <c r="AU36" s="151" t="str">
        <f>IF(AT36*14=0,"",AT36*14)</f>
        <v/>
      </c>
      <c r="AV36" s="152">
        <f>AV30+AV35</f>
        <v>37</v>
      </c>
      <c r="AW36" s="151">
        <f>IF(AV36*14=0,"",AV36*14)</f>
        <v>518</v>
      </c>
      <c r="AX36" s="153" t="s">
        <v>17</v>
      </c>
      <c r="AY36" s="154" t="s">
        <v>17</v>
      </c>
      <c r="AZ36" s="157">
        <f>IF(D36+J36+P36+V36+AB36+AN36+AT36+AH36=0,"",D36+J36+P36+V36+AB36+AN36+AT36+AH36)</f>
        <v>88</v>
      </c>
      <c r="BA36" s="231">
        <f>IF((P36+V36+AB36+AH36+AN36+AT36)*14=0,"",(P36+V36+AB36+AH36+AN36+AT36)*14)</f>
        <v>1008</v>
      </c>
      <c r="BB36" s="145">
        <f>IF(F36+L36+R36+X36+AD36+AP36+AV36+AJ36=0,"",F36+L36+R36+X36+AD36+AP36+AV36+AJ36)</f>
        <v>173</v>
      </c>
      <c r="BC36" s="232">
        <f>IF((L36+F36+R36+X36+AD36+AJ36+AP36+AV36)*14=0,"",(L36+F36+R36+X36+AD36+AJ36+AP36+AV36)*14)</f>
        <v>2422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530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30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  <c r="AO37" s="566"/>
      <c r="AP37" s="566"/>
      <c r="AQ37" s="566"/>
      <c r="AR37" s="566"/>
      <c r="AS37" s="566"/>
      <c r="AT37" s="566"/>
      <c r="AU37" s="566"/>
      <c r="AV37" s="566"/>
      <c r="AW37" s="566"/>
      <c r="AX37" s="566"/>
      <c r="AY37" s="566"/>
      <c r="AZ37" s="526"/>
      <c r="BA37" s="567"/>
      <c r="BB37" s="567"/>
      <c r="BC37" s="567"/>
      <c r="BD37" s="567"/>
      <c r="BE37" s="567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0.35" customHeight="1" x14ac:dyDescent="0.2">
      <c r="A41" s="537"/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8"/>
      <c r="AX41" s="238"/>
      <c r="AY41" s="238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534" t="s">
        <v>22</v>
      </c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5"/>
      <c r="N42" s="535"/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30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30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30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 t="str">
        <f>IF(COUNTIF(AG12:AG40,"ÉÉ(Z)")=0,"",COUNTIF(AG12:AG40,"ÉÉ(Z)"))</f>
        <v/>
      </c>
      <c r="AH46" s="93"/>
      <c r="AI46" s="94"/>
      <c r="AJ46" s="94"/>
      <c r="AK46" s="94"/>
      <c r="AL46" s="95"/>
      <c r="AM46" s="34" t="str">
        <f>IF(COUNTIF(AM12:AM40,"ÉÉ(Z)")=0,"",COUNTIF(AM12:AM40,"ÉÉ(Z)"))</f>
        <v/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 t="str">
        <f t="shared" si="30"/>
        <v/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 t="str">
        <f>IF(COUNTIF(AG12:AG40,"GYJ")=0,"",COUNTIF(AG12:AG40,"GYJ"))</f>
        <v/>
      </c>
      <c r="AH47" s="32"/>
      <c r="AI47" s="33"/>
      <c r="AJ47" s="33"/>
      <c r="AK47" s="33"/>
      <c r="AL47" s="9"/>
      <c r="AM47" s="34">
        <f>IF(COUNTIF(AM12:AM40,"GYJ")=0,"",COUNTIF(AM12:AM40,"GYJ"))</f>
        <v>2</v>
      </c>
      <c r="AN47" s="32"/>
      <c r="AO47" s="33"/>
      <c r="AP47" s="33"/>
      <c r="AQ47" s="33"/>
      <c r="AR47" s="9"/>
      <c r="AS47" s="34">
        <f>IF(COUNTIF(AS12:AS40,"GYJ")=0,"",COUNTIF(AS12:AS40,"GYJ"))</f>
        <v>1</v>
      </c>
      <c r="AT47" s="32"/>
      <c r="AU47" s="33"/>
      <c r="AV47" s="33"/>
      <c r="AW47" s="33"/>
      <c r="AX47" s="9"/>
      <c r="AY47" s="34">
        <f>IF(COUNTIF(AY12:AY40,"GYJ")=0,"",COUNTIF(AY12:AY40,"GYJ"))</f>
        <v>1</v>
      </c>
      <c r="AZ47" s="35"/>
      <c r="BA47" s="33"/>
      <c r="BB47" s="33"/>
      <c r="BC47" s="33"/>
      <c r="BD47" s="9"/>
      <c r="BE47" s="92">
        <f t="shared" si="30"/>
        <v>4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 t="str">
        <f>IF(COUNTIF(AM12:AM40,"GYJ(Z)")=0,"",COUNTIF(AM12:AM40,"GYJ(Z)"))</f>
        <v/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 t="str">
        <f>IF(COUNTIF(AY12:AY40,"GYJ(Z)")=0,"",COUNTIF(AY12:AY40,"GYJ(Z)"))</f>
        <v/>
      </c>
      <c r="AZ48" s="35"/>
      <c r="BA48" s="33"/>
      <c r="BB48" s="33"/>
      <c r="BC48" s="33"/>
      <c r="BD48" s="9"/>
      <c r="BE48" s="92" t="str">
        <f t="shared" si="30"/>
        <v/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>
        <f>IF(COUNTIF(AG12:AG40,"K")=0,"",COUNTIF(AG12:AG40,"K"))</f>
        <v>1</v>
      </c>
      <c r="AH49" s="32"/>
      <c r="AI49" s="33"/>
      <c r="AJ49" s="33"/>
      <c r="AK49" s="33"/>
      <c r="AL49" s="9"/>
      <c r="AM49" s="34">
        <f>IF(COUNTIF(AM12:AM40,"K")=0,"",COUNTIF(AM12:AM40,"K"))</f>
        <v>2</v>
      </c>
      <c r="AN49" s="32"/>
      <c r="AO49" s="33"/>
      <c r="AP49" s="33"/>
      <c r="AQ49" s="33"/>
      <c r="AR49" s="9"/>
      <c r="AS49" s="34" t="str">
        <f>IF(COUNTIF(AS12:AS40,"K")=0,"",COUNTIF(AS12:AS40,"K"))</f>
        <v/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30"/>
        <v>3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>
        <f>IF(COUNTIF(AS12:AS40,"K(Z)")=0,"",COUNTIF(AS12:AS40,"K(Z)"))</f>
        <v>2</v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>
        <f t="shared" si="30"/>
        <v>2</v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30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30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30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30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3</v>
      </c>
      <c r="AH55" s="43"/>
      <c r="AI55" s="44"/>
      <c r="AJ55" s="44"/>
      <c r="AK55" s="44"/>
      <c r="AL55" s="45"/>
      <c r="AM55" s="46">
        <f>IF(SUM(AM43:AM54)=0,"",SUM(AM43:AM54))</f>
        <v>4</v>
      </c>
      <c r="AN55" s="43"/>
      <c r="AO55" s="44"/>
      <c r="AP55" s="44"/>
      <c r="AQ55" s="44"/>
      <c r="AR55" s="45"/>
      <c r="AS55" s="46">
        <f>IF(SUM(AS43:AS54)=0,"",SUM(AS43:AS54))</f>
        <v>3</v>
      </c>
      <c r="AT55" s="43"/>
      <c r="AU55" s="44"/>
      <c r="AV55" s="44"/>
      <c r="AW55" s="44"/>
      <c r="AX55" s="45"/>
      <c r="AY55" s="46">
        <f>IF(SUM(AY43:AY54)=0,"",SUM(AY43:AY54))</f>
        <v>1</v>
      </c>
      <c r="AZ55" s="47"/>
      <c r="BA55" s="44"/>
      <c r="BB55" s="44"/>
      <c r="BC55" s="44"/>
      <c r="BD55" s="45"/>
      <c r="BE55" s="92">
        <f t="shared" si="30"/>
        <v>11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D37:AA37"/>
    <mergeCell ref="AB37:AY37"/>
    <mergeCell ref="AZ37:BE37"/>
    <mergeCell ref="A41:AA41"/>
    <mergeCell ref="A42:AA42"/>
    <mergeCell ref="BB8:BC8"/>
    <mergeCell ref="BD8:BD9"/>
    <mergeCell ref="BE8:BE9"/>
    <mergeCell ref="D31:AA31"/>
    <mergeCell ref="AB31:AY31"/>
    <mergeCell ref="AZ31:BE31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BG163"/>
  <sheetViews>
    <sheetView zoomScale="90" zoomScaleNormal="90" workbookViewId="0">
      <pane xSplit="3" ySplit="10" topLeftCell="Z11" activePane="bottomRight" state="frozen"/>
      <selection pane="topRight" activeCell="D1" sqref="D1"/>
      <selection pane="bottomLeft" activeCell="A11" sqref="A11"/>
      <selection pane="bottomRight" activeCell="AG15" sqref="AG15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8.1640625" style="109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8.6640625" style="109" bestFit="1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8.6640625" style="109" bestFit="1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8.6640625" style="109" bestFit="1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189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159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16" t="s">
        <v>4</v>
      </c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48" t="s">
        <v>5</v>
      </c>
      <c r="BA6" s="560"/>
      <c r="BB6" s="560"/>
      <c r="BC6" s="560"/>
      <c r="BD6" s="560"/>
      <c r="BE6" s="561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62"/>
      <c r="BA7" s="563"/>
      <c r="BB7" s="563"/>
      <c r="BC7" s="563"/>
      <c r="BD7" s="563"/>
      <c r="BE7" s="564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56"/>
      <c r="F8" s="510" t="s">
        <v>13</v>
      </c>
      <c r="G8" s="556"/>
      <c r="H8" s="511" t="s">
        <v>14</v>
      </c>
      <c r="I8" s="513" t="s">
        <v>39</v>
      </c>
      <c r="J8" s="515" t="s">
        <v>12</v>
      </c>
      <c r="K8" s="556"/>
      <c r="L8" s="510" t="s">
        <v>13</v>
      </c>
      <c r="M8" s="556"/>
      <c r="N8" s="511" t="s">
        <v>14</v>
      </c>
      <c r="O8" s="532" t="s">
        <v>39</v>
      </c>
      <c r="P8" s="508" t="s">
        <v>12</v>
      </c>
      <c r="Q8" s="556"/>
      <c r="R8" s="510" t="s">
        <v>13</v>
      </c>
      <c r="S8" s="556"/>
      <c r="T8" s="511" t="s">
        <v>14</v>
      </c>
      <c r="U8" s="513" t="s">
        <v>39</v>
      </c>
      <c r="V8" s="515" t="s">
        <v>12</v>
      </c>
      <c r="W8" s="556"/>
      <c r="X8" s="510" t="s">
        <v>13</v>
      </c>
      <c r="Y8" s="556"/>
      <c r="Z8" s="511" t="s">
        <v>14</v>
      </c>
      <c r="AA8" s="528" t="s">
        <v>39</v>
      </c>
      <c r="AB8" s="508" t="s">
        <v>12</v>
      </c>
      <c r="AC8" s="556"/>
      <c r="AD8" s="510" t="s">
        <v>13</v>
      </c>
      <c r="AE8" s="556"/>
      <c r="AF8" s="511" t="s">
        <v>14</v>
      </c>
      <c r="AG8" s="513" t="s">
        <v>39</v>
      </c>
      <c r="AH8" s="515" t="s">
        <v>12</v>
      </c>
      <c r="AI8" s="556"/>
      <c r="AJ8" s="510" t="s">
        <v>13</v>
      </c>
      <c r="AK8" s="556"/>
      <c r="AL8" s="511" t="s">
        <v>14</v>
      </c>
      <c r="AM8" s="532" t="s">
        <v>39</v>
      </c>
      <c r="AN8" s="508" t="s">
        <v>12</v>
      </c>
      <c r="AO8" s="556"/>
      <c r="AP8" s="510" t="s">
        <v>13</v>
      </c>
      <c r="AQ8" s="556"/>
      <c r="AR8" s="511" t="s">
        <v>14</v>
      </c>
      <c r="AS8" s="513" t="s">
        <v>39</v>
      </c>
      <c r="AT8" s="515" t="s">
        <v>12</v>
      </c>
      <c r="AU8" s="556"/>
      <c r="AV8" s="510" t="s">
        <v>13</v>
      </c>
      <c r="AW8" s="556"/>
      <c r="AX8" s="511" t="s">
        <v>14</v>
      </c>
      <c r="AY8" s="528" t="s">
        <v>39</v>
      </c>
      <c r="AZ8" s="515" t="s">
        <v>12</v>
      </c>
      <c r="BA8" s="556"/>
      <c r="BB8" s="510" t="s">
        <v>13</v>
      </c>
      <c r="BC8" s="556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54"/>
      <c r="D9" s="111" t="s">
        <v>40</v>
      </c>
      <c r="E9" s="112" t="s">
        <v>41</v>
      </c>
      <c r="F9" s="113" t="s">
        <v>40</v>
      </c>
      <c r="G9" s="112" t="s">
        <v>41</v>
      </c>
      <c r="H9" s="557"/>
      <c r="I9" s="559"/>
      <c r="J9" s="114" t="s">
        <v>40</v>
      </c>
      <c r="K9" s="112" t="s">
        <v>41</v>
      </c>
      <c r="L9" s="113" t="s">
        <v>40</v>
      </c>
      <c r="M9" s="112" t="s">
        <v>41</v>
      </c>
      <c r="N9" s="557"/>
      <c r="O9" s="558"/>
      <c r="P9" s="111" t="s">
        <v>40</v>
      </c>
      <c r="Q9" s="112" t="s">
        <v>41</v>
      </c>
      <c r="R9" s="113" t="s">
        <v>40</v>
      </c>
      <c r="S9" s="112" t="s">
        <v>41</v>
      </c>
      <c r="T9" s="557"/>
      <c r="U9" s="559"/>
      <c r="V9" s="114" t="s">
        <v>40</v>
      </c>
      <c r="W9" s="112" t="s">
        <v>41</v>
      </c>
      <c r="X9" s="113" t="s">
        <v>40</v>
      </c>
      <c r="Y9" s="112" t="s">
        <v>41</v>
      </c>
      <c r="Z9" s="557"/>
      <c r="AA9" s="565"/>
      <c r="AB9" s="111" t="s">
        <v>40</v>
      </c>
      <c r="AC9" s="112" t="s">
        <v>41</v>
      </c>
      <c r="AD9" s="113" t="s">
        <v>40</v>
      </c>
      <c r="AE9" s="112" t="s">
        <v>41</v>
      </c>
      <c r="AF9" s="557"/>
      <c r="AG9" s="559"/>
      <c r="AH9" s="114" t="s">
        <v>40</v>
      </c>
      <c r="AI9" s="112" t="s">
        <v>41</v>
      </c>
      <c r="AJ9" s="113" t="s">
        <v>40</v>
      </c>
      <c r="AK9" s="112" t="s">
        <v>41</v>
      </c>
      <c r="AL9" s="557"/>
      <c r="AM9" s="558"/>
      <c r="AN9" s="111" t="s">
        <v>40</v>
      </c>
      <c r="AO9" s="112" t="s">
        <v>41</v>
      </c>
      <c r="AP9" s="113" t="s">
        <v>40</v>
      </c>
      <c r="AQ9" s="112" t="s">
        <v>41</v>
      </c>
      <c r="AR9" s="557"/>
      <c r="AS9" s="559"/>
      <c r="AT9" s="114" t="s">
        <v>40</v>
      </c>
      <c r="AU9" s="112" t="s">
        <v>41</v>
      </c>
      <c r="AV9" s="113" t="s">
        <v>40</v>
      </c>
      <c r="AW9" s="112" t="s">
        <v>41</v>
      </c>
      <c r="AX9" s="557"/>
      <c r="AY9" s="565"/>
      <c r="AZ9" s="114" t="s">
        <v>40</v>
      </c>
      <c r="BA9" s="112" t="s">
        <v>42</v>
      </c>
      <c r="BB9" s="113" t="s">
        <v>40</v>
      </c>
      <c r="BC9" s="112" t="s">
        <v>42</v>
      </c>
      <c r="BD9" s="557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SUM([1]SZAK!AZ114)</f>
        <v>66</v>
      </c>
      <c r="BA10" s="118">
        <f>SUM([1]SZAK!BA114)</f>
        <v>1050</v>
      </c>
      <c r="BB10" s="118">
        <f>SUM([1]SZAK!BB114)</f>
        <v>100</v>
      </c>
      <c r="BC10" s="118">
        <f>SUM([1]SZAK!BC114)</f>
        <v>1806</v>
      </c>
      <c r="BD10" s="118">
        <f>SUM(SZAK!BD73)</f>
        <v>158</v>
      </c>
      <c r="BE10" s="118">
        <f>SUM([1]SZAK!BE114)</f>
        <v>203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340" customFormat="1" ht="15.75" customHeight="1" x14ac:dyDescent="0.25">
      <c r="A12" s="447" t="s">
        <v>427</v>
      </c>
      <c r="B12" s="373" t="s">
        <v>34</v>
      </c>
      <c r="C12" s="348" t="s">
        <v>405</v>
      </c>
      <c r="D12" s="369"/>
      <c r="E12" s="370"/>
      <c r="F12" s="369"/>
      <c r="G12" s="370"/>
      <c r="H12" s="369"/>
      <c r="I12" s="371"/>
      <c r="J12" s="374"/>
      <c r="K12" s="370"/>
      <c r="L12" s="369"/>
      <c r="M12" s="370"/>
      <c r="N12" s="369"/>
      <c r="O12" s="372"/>
      <c r="P12" s="369"/>
      <c r="Q12" s="370"/>
      <c r="R12" s="369"/>
      <c r="S12" s="370"/>
      <c r="T12" s="369"/>
      <c r="U12" s="371"/>
      <c r="V12" s="374"/>
      <c r="W12" s="370"/>
      <c r="X12" s="369"/>
      <c r="Y12" s="370"/>
      <c r="Z12" s="369"/>
      <c r="AA12" s="372"/>
      <c r="AB12" s="369">
        <v>4</v>
      </c>
      <c r="AC12" s="347">
        <f t="shared" ref="AC12:AC22" si="0">IF(AB12*14=0,"",AB12*14)</f>
        <v>56</v>
      </c>
      <c r="AD12" s="369">
        <v>10</v>
      </c>
      <c r="AE12" s="347">
        <f t="shared" ref="AE12:AE22" si="1">IF(AD12*14=0,"",AD12*14)</f>
        <v>140</v>
      </c>
      <c r="AF12" s="369">
        <v>14</v>
      </c>
      <c r="AG12" s="371" t="s">
        <v>95</v>
      </c>
      <c r="AH12" s="374"/>
      <c r="AI12" s="370" t="str">
        <f t="shared" ref="AI12:AI22" si="2">IF(AH12*14=0,"",AH12*14)</f>
        <v/>
      </c>
      <c r="AJ12" s="369"/>
      <c r="AK12" s="370" t="str">
        <f t="shared" ref="AK12:AK22" si="3">IF(AJ12*14=0,"",AJ12*14)</f>
        <v/>
      </c>
      <c r="AL12" s="369"/>
      <c r="AM12" s="372"/>
      <c r="AN12" s="374"/>
      <c r="AO12" s="370" t="str">
        <f t="shared" ref="AO12:AO22" si="4">IF(AN12*14=0,"",AN12*14)</f>
        <v/>
      </c>
      <c r="AP12" s="375"/>
      <c r="AQ12" s="370" t="str">
        <f t="shared" ref="AQ12:AQ22" si="5">IF(AP12*14=0,"",AP12*14)</f>
        <v/>
      </c>
      <c r="AR12" s="375"/>
      <c r="AS12" s="376"/>
      <c r="AT12" s="369"/>
      <c r="AU12" s="370"/>
      <c r="AV12" s="369"/>
      <c r="AW12" s="370"/>
      <c r="AX12" s="369"/>
      <c r="AY12" s="369"/>
      <c r="AZ12" s="377">
        <f t="shared" ref="AZ12:AZ30" si="6">IF(D12+J12+P12+V12+AB12+AH12+AN12+AT12=0,"",D12+J12+P12+V12+AB12+AH12+AN12+AT12)</f>
        <v>4</v>
      </c>
      <c r="BA12" s="370">
        <f t="shared" ref="BA12:BA30" si="7">IF((D12+J12+P12+V12+AB12+AH12+AN12+AT12)*14=0,"",(D12+J12+P12+V12+AB12+AH12+AN12+AT12)*14)</f>
        <v>56</v>
      </c>
      <c r="BB12" s="378">
        <f t="shared" ref="BB12:BB30" si="8">IF(F12+L12+R12+X12+AD12+AJ12+AP12+AV12=0,"",F12+L12+R12+X12+AD12+AJ12+AP12+AV12)</f>
        <v>10</v>
      </c>
      <c r="BC12" s="370">
        <f t="shared" ref="BC12:BC30" si="9">IF((L12+F12+R12+X12+AD12+AJ12+AP12+AV12)*14=0,"",(L12+F12+R12+X12+AD12+AJ12+AP12+AV12)*14)</f>
        <v>140</v>
      </c>
      <c r="BD12" s="378">
        <f t="shared" ref="BD12:BD30" si="10">IF(N12+H12+T12+Z12+AF12+AL12+AR12+AX12=0,"",N12+H12+T12+Z12+AF12+AL12+AR12+AX12)</f>
        <v>14</v>
      </c>
      <c r="BE12" s="379">
        <f t="shared" ref="BE12:BE30" si="11">IF(D12+F12+L12+J12+P12+R12+V12+X12+AB12+AD12+AH12+AJ12+AN12+AP12+AT12+AV12=0,"",D12+F12+L12+J12+P12+R12+V12+X12+AB12+AD12+AH12+AJ12+AN12+AP12+AT12+AV12)</f>
        <v>14</v>
      </c>
      <c r="BF12" s="365" t="s">
        <v>477</v>
      </c>
      <c r="BG12" s="349" t="s">
        <v>312</v>
      </c>
    </row>
    <row r="13" spans="1:59" s="340" customFormat="1" ht="15.75" customHeight="1" x14ac:dyDescent="0.25">
      <c r="A13" s="447" t="s">
        <v>428</v>
      </c>
      <c r="B13" s="373" t="s">
        <v>34</v>
      </c>
      <c r="C13" s="348" t="s">
        <v>463</v>
      </c>
      <c r="D13" s="369"/>
      <c r="E13" s="370"/>
      <c r="F13" s="369"/>
      <c r="G13" s="370"/>
      <c r="H13" s="369"/>
      <c r="I13" s="371"/>
      <c r="J13" s="374"/>
      <c r="K13" s="370"/>
      <c r="L13" s="369"/>
      <c r="M13" s="370"/>
      <c r="N13" s="369"/>
      <c r="O13" s="372"/>
      <c r="P13" s="369"/>
      <c r="Q13" s="370"/>
      <c r="R13" s="369"/>
      <c r="S13" s="370"/>
      <c r="T13" s="369"/>
      <c r="U13" s="371"/>
      <c r="V13" s="374"/>
      <c r="W13" s="370"/>
      <c r="X13" s="369"/>
      <c r="Y13" s="370"/>
      <c r="Z13" s="369"/>
      <c r="AA13" s="372"/>
      <c r="AB13" s="369">
        <v>2</v>
      </c>
      <c r="AC13" s="347">
        <f t="shared" si="0"/>
        <v>28</v>
      </c>
      <c r="AD13" s="369">
        <v>3</v>
      </c>
      <c r="AE13" s="347">
        <f t="shared" si="1"/>
        <v>42</v>
      </c>
      <c r="AF13" s="369">
        <v>5</v>
      </c>
      <c r="AG13" s="371" t="s">
        <v>71</v>
      </c>
      <c r="AH13" s="374"/>
      <c r="AI13" s="370" t="str">
        <f t="shared" si="2"/>
        <v/>
      </c>
      <c r="AJ13" s="369"/>
      <c r="AK13" s="370" t="str">
        <f t="shared" si="3"/>
        <v/>
      </c>
      <c r="AL13" s="369"/>
      <c r="AM13" s="372"/>
      <c r="AN13" s="374"/>
      <c r="AO13" s="370" t="str">
        <f t="shared" si="4"/>
        <v/>
      </c>
      <c r="AP13" s="375"/>
      <c r="AQ13" s="370" t="str">
        <f t="shared" si="5"/>
        <v/>
      </c>
      <c r="AR13" s="375"/>
      <c r="AS13" s="376"/>
      <c r="AT13" s="369"/>
      <c r="AU13" s="370"/>
      <c r="AV13" s="369"/>
      <c r="AW13" s="370"/>
      <c r="AX13" s="369"/>
      <c r="AY13" s="369"/>
      <c r="AZ13" s="377">
        <f>IF(D13+J13+P13+V13+AB13+AH13+AN13+AT13=0,"",D13+J13+P13+V13+AB13+AH13+AN13+AT13)</f>
        <v>2</v>
      </c>
      <c r="BA13" s="370">
        <f>IF((D13+J13+P13+V13+AB13+AH13+AN13+AT13)*14=0,"",(D13+J13+P13+V13+AB13+AH13+AN13+AT13)*14)</f>
        <v>28</v>
      </c>
      <c r="BB13" s="378">
        <f>IF(F13+L13+R13+X13+AD13+AJ13+AP13+AV13=0,"",F13+L13+R13+X13+AD13+AJ13+AP13+AV13)</f>
        <v>3</v>
      </c>
      <c r="BC13" s="370">
        <f>IF((L13+F13+R13+X13+AD13+AJ13+AP13+AV13)*14=0,"",(L13+F13+R13+X13+AD13+AJ13+AP13+AV13)*14)</f>
        <v>42</v>
      </c>
      <c r="BD13" s="378">
        <f>IF(N13+H13+T13+Z13+AF13+AL13+AR13+AX13=0,"",N13+H13+T13+Z13+AF13+AL13+AR13+AX13)</f>
        <v>5</v>
      </c>
      <c r="BE13" s="379">
        <f>IF(D13+F13+L13+J13+P13+R13+V13+X13+AB13+AD13+AH13+AJ13+AN13+AP13+AT13+AV13=0,"",D13+F13+L13+J13+P13+R13+V13+X13+AB13+AD13+AH13+AJ13+AN13+AP13+AT13+AV13)</f>
        <v>5</v>
      </c>
      <c r="BF13" s="365" t="s">
        <v>477</v>
      </c>
      <c r="BG13" s="349" t="s">
        <v>289</v>
      </c>
    </row>
    <row r="14" spans="1:59" s="340" customFormat="1" ht="16.350000000000001" customHeight="1" x14ac:dyDescent="0.25">
      <c r="A14" s="450" t="s">
        <v>429</v>
      </c>
      <c r="B14" s="373" t="s">
        <v>34</v>
      </c>
      <c r="C14" s="346" t="s">
        <v>524</v>
      </c>
      <c r="D14" s="369"/>
      <c r="E14" s="370"/>
      <c r="F14" s="369"/>
      <c r="G14" s="370"/>
      <c r="H14" s="369"/>
      <c r="I14" s="371"/>
      <c r="J14" s="374"/>
      <c r="K14" s="370"/>
      <c r="L14" s="369"/>
      <c r="M14" s="370"/>
      <c r="N14" s="369"/>
      <c r="O14" s="372"/>
      <c r="P14" s="369"/>
      <c r="Q14" s="370"/>
      <c r="R14" s="369"/>
      <c r="S14" s="370"/>
      <c r="T14" s="369"/>
      <c r="U14" s="371"/>
      <c r="V14" s="374"/>
      <c r="W14" s="370"/>
      <c r="X14" s="369"/>
      <c r="Y14" s="370"/>
      <c r="Z14" s="369"/>
      <c r="AA14" s="372"/>
      <c r="AB14" s="369">
        <v>2</v>
      </c>
      <c r="AC14" s="347">
        <f t="shared" si="0"/>
        <v>28</v>
      </c>
      <c r="AD14" s="369">
        <v>3</v>
      </c>
      <c r="AE14" s="347">
        <f t="shared" si="1"/>
        <v>42</v>
      </c>
      <c r="AF14" s="369">
        <v>5</v>
      </c>
      <c r="AG14" s="372" t="s">
        <v>71</v>
      </c>
      <c r="AH14" s="374"/>
      <c r="AI14" s="370" t="str">
        <f t="shared" si="2"/>
        <v/>
      </c>
      <c r="AJ14" s="369"/>
      <c r="AK14" s="370" t="str">
        <f t="shared" si="3"/>
        <v/>
      </c>
      <c r="AL14" s="369"/>
      <c r="AM14" s="372"/>
      <c r="AN14" s="374"/>
      <c r="AO14" s="370" t="str">
        <f t="shared" si="4"/>
        <v/>
      </c>
      <c r="AP14" s="375"/>
      <c r="AQ14" s="370" t="str">
        <f t="shared" si="5"/>
        <v/>
      </c>
      <c r="AR14" s="375"/>
      <c r="AS14" s="376"/>
      <c r="AT14" s="369"/>
      <c r="AU14" s="370"/>
      <c r="AV14" s="369"/>
      <c r="AW14" s="370"/>
      <c r="AX14" s="369"/>
      <c r="AY14" s="369"/>
      <c r="AZ14" s="377">
        <f t="shared" si="6"/>
        <v>2</v>
      </c>
      <c r="BA14" s="370">
        <f t="shared" si="7"/>
        <v>28</v>
      </c>
      <c r="BB14" s="378">
        <f t="shared" si="8"/>
        <v>3</v>
      </c>
      <c r="BC14" s="370">
        <f t="shared" si="9"/>
        <v>42</v>
      </c>
      <c r="BD14" s="378">
        <f t="shared" si="10"/>
        <v>5</v>
      </c>
      <c r="BE14" s="379">
        <f t="shared" si="11"/>
        <v>5</v>
      </c>
      <c r="BF14" s="365" t="s">
        <v>477</v>
      </c>
      <c r="BG14" s="349" t="s">
        <v>289</v>
      </c>
    </row>
    <row r="15" spans="1:59" s="340" customFormat="1" ht="15.75" customHeight="1" x14ac:dyDescent="0.25">
      <c r="A15" s="450" t="s">
        <v>430</v>
      </c>
      <c r="B15" s="373" t="s">
        <v>34</v>
      </c>
      <c r="C15" s="348" t="s">
        <v>482</v>
      </c>
      <c r="D15" s="369"/>
      <c r="E15" s="370"/>
      <c r="F15" s="369"/>
      <c r="G15" s="370"/>
      <c r="H15" s="369"/>
      <c r="I15" s="371"/>
      <c r="J15" s="374"/>
      <c r="K15" s="370"/>
      <c r="L15" s="369"/>
      <c r="M15" s="370"/>
      <c r="N15" s="369"/>
      <c r="O15" s="372"/>
      <c r="P15" s="369"/>
      <c r="Q15" s="370"/>
      <c r="R15" s="369"/>
      <c r="S15" s="370"/>
      <c r="T15" s="369"/>
      <c r="U15" s="371"/>
      <c r="V15" s="374"/>
      <c r="W15" s="370"/>
      <c r="X15" s="369"/>
      <c r="Y15" s="370"/>
      <c r="Z15" s="369"/>
      <c r="AA15" s="372"/>
      <c r="AB15" s="369"/>
      <c r="AC15" s="370" t="str">
        <f t="shared" si="0"/>
        <v/>
      </c>
      <c r="AD15" s="369"/>
      <c r="AE15" s="370" t="str">
        <f t="shared" si="1"/>
        <v/>
      </c>
      <c r="AF15" s="369"/>
      <c r="AG15" s="371"/>
      <c r="AH15" s="374">
        <v>2</v>
      </c>
      <c r="AI15" s="347">
        <f t="shared" si="2"/>
        <v>28</v>
      </c>
      <c r="AJ15" s="369">
        <v>3</v>
      </c>
      <c r="AK15" s="347">
        <f t="shared" si="3"/>
        <v>42</v>
      </c>
      <c r="AL15" s="369">
        <v>5</v>
      </c>
      <c r="AM15" s="372" t="s">
        <v>93</v>
      </c>
      <c r="AN15" s="374"/>
      <c r="AO15" s="370" t="str">
        <f t="shared" si="4"/>
        <v/>
      </c>
      <c r="AP15" s="375"/>
      <c r="AQ15" s="370" t="str">
        <f t="shared" si="5"/>
        <v/>
      </c>
      <c r="AR15" s="375"/>
      <c r="AS15" s="376"/>
      <c r="AT15" s="369"/>
      <c r="AU15" s="370"/>
      <c r="AV15" s="369"/>
      <c r="AW15" s="370"/>
      <c r="AX15" s="369"/>
      <c r="AY15" s="369"/>
      <c r="AZ15" s="377">
        <f t="shared" si="6"/>
        <v>2</v>
      </c>
      <c r="BA15" s="370">
        <f t="shared" si="7"/>
        <v>28</v>
      </c>
      <c r="BB15" s="378">
        <f t="shared" si="8"/>
        <v>3</v>
      </c>
      <c r="BC15" s="370">
        <f t="shared" si="9"/>
        <v>42</v>
      </c>
      <c r="BD15" s="378">
        <f t="shared" si="10"/>
        <v>5</v>
      </c>
      <c r="BE15" s="379">
        <f t="shared" si="11"/>
        <v>5</v>
      </c>
      <c r="BF15" s="365" t="s">
        <v>477</v>
      </c>
      <c r="BG15" s="349" t="s">
        <v>312</v>
      </c>
    </row>
    <row r="16" spans="1:59" s="340" customFormat="1" ht="15.75" customHeight="1" x14ac:dyDescent="0.25">
      <c r="A16" s="450" t="s">
        <v>431</v>
      </c>
      <c r="B16" s="373" t="s">
        <v>34</v>
      </c>
      <c r="C16" s="348" t="s">
        <v>387</v>
      </c>
      <c r="D16" s="369"/>
      <c r="E16" s="370"/>
      <c r="F16" s="369"/>
      <c r="G16" s="370"/>
      <c r="H16" s="369"/>
      <c r="I16" s="371"/>
      <c r="J16" s="374"/>
      <c r="K16" s="370"/>
      <c r="L16" s="369"/>
      <c r="M16" s="370"/>
      <c r="N16" s="369"/>
      <c r="O16" s="372"/>
      <c r="P16" s="369"/>
      <c r="Q16" s="370"/>
      <c r="R16" s="369"/>
      <c r="S16" s="370"/>
      <c r="T16" s="369"/>
      <c r="U16" s="371"/>
      <c r="V16" s="374"/>
      <c r="W16" s="370"/>
      <c r="X16" s="369"/>
      <c r="Y16" s="370"/>
      <c r="Z16" s="369"/>
      <c r="AA16" s="372"/>
      <c r="AB16" s="369"/>
      <c r="AC16" s="370" t="str">
        <f t="shared" si="0"/>
        <v/>
      </c>
      <c r="AD16" s="369"/>
      <c r="AE16" s="370" t="str">
        <f t="shared" si="1"/>
        <v/>
      </c>
      <c r="AF16" s="369"/>
      <c r="AG16" s="371"/>
      <c r="AH16" s="374">
        <v>2</v>
      </c>
      <c r="AI16" s="347">
        <f t="shared" si="2"/>
        <v>28</v>
      </c>
      <c r="AJ16" s="369">
        <v>3</v>
      </c>
      <c r="AK16" s="347">
        <f t="shared" si="3"/>
        <v>42</v>
      </c>
      <c r="AL16" s="369">
        <v>5</v>
      </c>
      <c r="AM16" s="371" t="s">
        <v>93</v>
      </c>
      <c r="AN16" s="374"/>
      <c r="AO16" s="370" t="str">
        <f t="shared" si="4"/>
        <v/>
      </c>
      <c r="AP16" s="375"/>
      <c r="AQ16" s="370" t="str">
        <f t="shared" si="5"/>
        <v/>
      </c>
      <c r="AR16" s="375"/>
      <c r="AS16" s="376"/>
      <c r="AT16" s="369"/>
      <c r="AU16" s="370"/>
      <c r="AV16" s="369"/>
      <c r="AW16" s="370"/>
      <c r="AX16" s="369"/>
      <c r="AY16" s="369"/>
      <c r="AZ16" s="377">
        <f t="shared" si="6"/>
        <v>2</v>
      </c>
      <c r="BA16" s="370">
        <f t="shared" si="7"/>
        <v>28</v>
      </c>
      <c r="BB16" s="378">
        <f t="shared" si="8"/>
        <v>3</v>
      </c>
      <c r="BC16" s="370">
        <f t="shared" si="9"/>
        <v>42</v>
      </c>
      <c r="BD16" s="378">
        <f t="shared" si="10"/>
        <v>5</v>
      </c>
      <c r="BE16" s="379">
        <f t="shared" si="11"/>
        <v>5</v>
      </c>
      <c r="BF16" s="365" t="s">
        <v>477</v>
      </c>
      <c r="BG16" s="349" t="s">
        <v>289</v>
      </c>
    </row>
    <row r="17" spans="1:59" s="340" customFormat="1" ht="15.75" customHeight="1" x14ac:dyDescent="0.25">
      <c r="A17" s="450" t="s">
        <v>432</v>
      </c>
      <c r="B17" s="373" t="s">
        <v>34</v>
      </c>
      <c r="C17" s="348" t="s">
        <v>388</v>
      </c>
      <c r="D17" s="369"/>
      <c r="E17" s="370"/>
      <c r="F17" s="369"/>
      <c r="G17" s="370"/>
      <c r="H17" s="369"/>
      <c r="I17" s="371"/>
      <c r="J17" s="374"/>
      <c r="K17" s="370"/>
      <c r="L17" s="369"/>
      <c r="M17" s="370"/>
      <c r="N17" s="369"/>
      <c r="O17" s="372"/>
      <c r="P17" s="369"/>
      <c r="Q17" s="370"/>
      <c r="R17" s="369"/>
      <c r="S17" s="370"/>
      <c r="T17" s="369"/>
      <c r="U17" s="371"/>
      <c r="V17" s="374"/>
      <c r="W17" s="370"/>
      <c r="X17" s="369"/>
      <c r="Y17" s="370"/>
      <c r="Z17" s="369"/>
      <c r="AA17" s="372"/>
      <c r="AB17" s="369"/>
      <c r="AC17" s="370" t="str">
        <f t="shared" si="0"/>
        <v/>
      </c>
      <c r="AD17" s="369"/>
      <c r="AE17" s="370" t="str">
        <f t="shared" si="1"/>
        <v/>
      </c>
      <c r="AF17" s="369"/>
      <c r="AG17" s="371"/>
      <c r="AH17" s="374">
        <v>3</v>
      </c>
      <c r="AI17" s="347">
        <f t="shared" si="2"/>
        <v>42</v>
      </c>
      <c r="AJ17" s="369">
        <v>2</v>
      </c>
      <c r="AK17" s="347">
        <f t="shared" si="3"/>
        <v>28</v>
      </c>
      <c r="AL17" s="369">
        <v>8</v>
      </c>
      <c r="AM17" s="372" t="s">
        <v>95</v>
      </c>
      <c r="AN17" s="374"/>
      <c r="AO17" s="370" t="str">
        <f t="shared" si="4"/>
        <v/>
      </c>
      <c r="AP17" s="375"/>
      <c r="AQ17" s="370" t="str">
        <f t="shared" si="5"/>
        <v/>
      </c>
      <c r="AR17" s="375"/>
      <c r="AS17" s="376"/>
      <c r="AT17" s="369"/>
      <c r="AU17" s="370"/>
      <c r="AV17" s="369"/>
      <c r="AW17" s="370"/>
      <c r="AX17" s="369"/>
      <c r="AY17" s="369"/>
      <c r="AZ17" s="377">
        <f t="shared" si="6"/>
        <v>3</v>
      </c>
      <c r="BA17" s="370">
        <f t="shared" si="7"/>
        <v>42</v>
      </c>
      <c r="BB17" s="378">
        <f t="shared" si="8"/>
        <v>2</v>
      </c>
      <c r="BC17" s="370">
        <f t="shared" si="9"/>
        <v>28</v>
      </c>
      <c r="BD17" s="378">
        <f t="shared" si="10"/>
        <v>8</v>
      </c>
      <c r="BE17" s="379">
        <f t="shared" si="11"/>
        <v>5</v>
      </c>
      <c r="BF17" s="365" t="s">
        <v>477</v>
      </c>
      <c r="BG17" s="349" t="s">
        <v>313</v>
      </c>
    </row>
    <row r="18" spans="1:59" s="340" customFormat="1" ht="15.75" customHeight="1" x14ac:dyDescent="0.25">
      <c r="A18" s="450" t="s">
        <v>433</v>
      </c>
      <c r="B18" s="373" t="s">
        <v>34</v>
      </c>
      <c r="C18" s="368" t="s">
        <v>525</v>
      </c>
      <c r="D18" s="369"/>
      <c r="E18" s="370"/>
      <c r="F18" s="369"/>
      <c r="G18" s="370"/>
      <c r="H18" s="369"/>
      <c r="I18" s="371"/>
      <c r="J18" s="374"/>
      <c r="K18" s="370"/>
      <c r="L18" s="369"/>
      <c r="M18" s="370"/>
      <c r="N18" s="369"/>
      <c r="O18" s="372"/>
      <c r="P18" s="369"/>
      <c r="Q18" s="370"/>
      <c r="R18" s="369"/>
      <c r="S18" s="370"/>
      <c r="T18" s="369"/>
      <c r="U18" s="371"/>
      <c r="V18" s="374"/>
      <c r="W18" s="370"/>
      <c r="X18" s="369"/>
      <c r="Y18" s="370"/>
      <c r="Z18" s="369"/>
      <c r="AA18" s="372"/>
      <c r="AB18" s="369"/>
      <c r="AC18" s="370" t="str">
        <f t="shared" si="0"/>
        <v/>
      </c>
      <c r="AD18" s="369"/>
      <c r="AE18" s="370" t="str">
        <f t="shared" si="1"/>
        <v/>
      </c>
      <c r="AF18" s="369"/>
      <c r="AG18" s="371"/>
      <c r="AH18" s="374">
        <v>2</v>
      </c>
      <c r="AI18" s="347">
        <f t="shared" si="2"/>
        <v>28</v>
      </c>
      <c r="AJ18" s="369">
        <v>2</v>
      </c>
      <c r="AK18" s="347">
        <f t="shared" si="3"/>
        <v>28</v>
      </c>
      <c r="AL18" s="369">
        <v>4</v>
      </c>
      <c r="AM18" s="372" t="s">
        <v>93</v>
      </c>
      <c r="AN18" s="374"/>
      <c r="AO18" s="370" t="str">
        <f t="shared" si="4"/>
        <v/>
      </c>
      <c r="AP18" s="375"/>
      <c r="AQ18" s="370" t="str">
        <f t="shared" si="5"/>
        <v/>
      </c>
      <c r="AR18" s="375"/>
      <c r="AS18" s="376"/>
      <c r="AT18" s="369"/>
      <c r="AU18" s="370"/>
      <c r="AV18" s="369"/>
      <c r="AW18" s="370"/>
      <c r="AX18" s="369"/>
      <c r="AY18" s="369"/>
      <c r="AZ18" s="377">
        <f t="shared" si="6"/>
        <v>2</v>
      </c>
      <c r="BA18" s="370">
        <f t="shared" si="7"/>
        <v>28</v>
      </c>
      <c r="BB18" s="378">
        <f t="shared" si="8"/>
        <v>2</v>
      </c>
      <c r="BC18" s="370">
        <f t="shared" si="9"/>
        <v>28</v>
      </c>
      <c r="BD18" s="378">
        <f t="shared" si="10"/>
        <v>4</v>
      </c>
      <c r="BE18" s="379">
        <f t="shared" si="11"/>
        <v>4</v>
      </c>
      <c r="BF18" s="365" t="s">
        <v>477</v>
      </c>
      <c r="BG18" s="349" t="s">
        <v>289</v>
      </c>
    </row>
    <row r="19" spans="1:59" s="340" customFormat="1" ht="15.75" customHeight="1" x14ac:dyDescent="0.25">
      <c r="A19" s="450" t="s">
        <v>434</v>
      </c>
      <c r="B19" s="373" t="s">
        <v>34</v>
      </c>
      <c r="C19" s="348" t="s">
        <v>464</v>
      </c>
      <c r="D19" s="369"/>
      <c r="E19" s="370"/>
      <c r="F19" s="369"/>
      <c r="G19" s="370"/>
      <c r="H19" s="369"/>
      <c r="I19" s="371"/>
      <c r="J19" s="374"/>
      <c r="K19" s="370"/>
      <c r="L19" s="369"/>
      <c r="M19" s="370"/>
      <c r="N19" s="369"/>
      <c r="O19" s="372"/>
      <c r="P19" s="369"/>
      <c r="Q19" s="370"/>
      <c r="R19" s="369"/>
      <c r="S19" s="370"/>
      <c r="T19" s="369"/>
      <c r="U19" s="371"/>
      <c r="V19" s="374"/>
      <c r="W19" s="370"/>
      <c r="X19" s="369"/>
      <c r="Y19" s="370"/>
      <c r="Z19" s="369"/>
      <c r="AA19" s="372"/>
      <c r="AB19" s="369"/>
      <c r="AC19" s="370" t="str">
        <f t="shared" si="0"/>
        <v/>
      </c>
      <c r="AD19" s="369"/>
      <c r="AE19" s="370" t="str">
        <f t="shared" si="1"/>
        <v/>
      </c>
      <c r="AF19" s="369"/>
      <c r="AG19" s="371"/>
      <c r="AH19" s="374"/>
      <c r="AI19" s="370" t="str">
        <f t="shared" si="2"/>
        <v/>
      </c>
      <c r="AJ19" s="369"/>
      <c r="AK19" s="370" t="str">
        <f t="shared" si="3"/>
        <v/>
      </c>
      <c r="AL19" s="369"/>
      <c r="AM19" s="372"/>
      <c r="AN19" s="374">
        <v>3</v>
      </c>
      <c r="AO19" s="347">
        <f t="shared" si="4"/>
        <v>42</v>
      </c>
      <c r="AP19" s="375">
        <v>4</v>
      </c>
      <c r="AQ19" s="347">
        <f t="shared" si="5"/>
        <v>56</v>
      </c>
      <c r="AR19" s="375">
        <v>7</v>
      </c>
      <c r="AS19" s="372" t="s">
        <v>95</v>
      </c>
      <c r="AT19" s="369"/>
      <c r="AU19" s="370"/>
      <c r="AV19" s="369"/>
      <c r="AW19" s="370"/>
      <c r="AX19" s="369"/>
      <c r="AY19" s="369"/>
      <c r="AZ19" s="377">
        <f t="shared" si="6"/>
        <v>3</v>
      </c>
      <c r="BA19" s="370">
        <f t="shared" si="7"/>
        <v>42</v>
      </c>
      <c r="BB19" s="378">
        <f t="shared" si="8"/>
        <v>4</v>
      </c>
      <c r="BC19" s="370">
        <f t="shared" si="9"/>
        <v>56</v>
      </c>
      <c r="BD19" s="378">
        <f t="shared" si="10"/>
        <v>7</v>
      </c>
      <c r="BE19" s="379">
        <f t="shared" si="11"/>
        <v>7</v>
      </c>
      <c r="BF19" s="365" t="s">
        <v>477</v>
      </c>
      <c r="BG19" s="349" t="s">
        <v>312</v>
      </c>
    </row>
    <row r="20" spans="1:59" s="340" customFormat="1" ht="15.75" customHeight="1" x14ac:dyDescent="0.25">
      <c r="A20" s="450" t="s">
        <v>435</v>
      </c>
      <c r="B20" s="373" t="s">
        <v>34</v>
      </c>
      <c r="C20" s="368" t="s">
        <v>483</v>
      </c>
      <c r="D20" s="369"/>
      <c r="E20" s="370"/>
      <c r="F20" s="369"/>
      <c r="G20" s="370"/>
      <c r="H20" s="369"/>
      <c r="I20" s="371"/>
      <c r="J20" s="374"/>
      <c r="K20" s="370"/>
      <c r="L20" s="369"/>
      <c r="M20" s="370"/>
      <c r="N20" s="369"/>
      <c r="O20" s="372"/>
      <c r="P20" s="369"/>
      <c r="Q20" s="370"/>
      <c r="R20" s="369"/>
      <c r="S20" s="370"/>
      <c r="T20" s="369"/>
      <c r="U20" s="371"/>
      <c r="V20" s="374"/>
      <c r="W20" s="370"/>
      <c r="X20" s="369"/>
      <c r="Y20" s="370"/>
      <c r="Z20" s="369"/>
      <c r="AA20" s="372"/>
      <c r="AB20" s="369"/>
      <c r="AC20" s="370" t="str">
        <f t="shared" si="0"/>
        <v/>
      </c>
      <c r="AD20" s="369"/>
      <c r="AE20" s="370" t="str">
        <f t="shared" si="1"/>
        <v/>
      </c>
      <c r="AF20" s="369"/>
      <c r="AG20" s="371"/>
      <c r="AH20" s="374"/>
      <c r="AI20" s="370" t="str">
        <f t="shared" si="2"/>
        <v/>
      </c>
      <c r="AJ20" s="369"/>
      <c r="AK20" s="370" t="str">
        <f t="shared" si="3"/>
        <v/>
      </c>
      <c r="AL20" s="369"/>
      <c r="AM20" s="372"/>
      <c r="AN20" s="374">
        <v>1</v>
      </c>
      <c r="AO20" s="347">
        <f t="shared" si="4"/>
        <v>14</v>
      </c>
      <c r="AP20" s="375">
        <v>1</v>
      </c>
      <c r="AQ20" s="347">
        <f t="shared" si="5"/>
        <v>14</v>
      </c>
      <c r="AR20" s="375">
        <v>2</v>
      </c>
      <c r="AS20" s="372" t="s">
        <v>93</v>
      </c>
      <c r="AT20" s="369"/>
      <c r="AU20" s="370"/>
      <c r="AV20" s="369"/>
      <c r="AW20" s="370"/>
      <c r="AX20" s="369"/>
      <c r="AY20" s="369"/>
      <c r="AZ20" s="377">
        <f t="shared" si="6"/>
        <v>1</v>
      </c>
      <c r="BA20" s="370">
        <f t="shared" si="7"/>
        <v>14</v>
      </c>
      <c r="BB20" s="378">
        <f t="shared" si="8"/>
        <v>1</v>
      </c>
      <c r="BC20" s="370">
        <f t="shared" si="9"/>
        <v>14</v>
      </c>
      <c r="BD20" s="378">
        <f t="shared" si="10"/>
        <v>2</v>
      </c>
      <c r="BE20" s="379">
        <f t="shared" si="11"/>
        <v>2</v>
      </c>
      <c r="BF20" s="365" t="s">
        <v>477</v>
      </c>
      <c r="BG20" s="349" t="s">
        <v>313</v>
      </c>
    </row>
    <row r="21" spans="1:59" s="340" customFormat="1" ht="15.75" customHeight="1" x14ac:dyDescent="0.25">
      <c r="A21" s="450" t="s">
        <v>436</v>
      </c>
      <c r="B21" s="373" t="s">
        <v>34</v>
      </c>
      <c r="C21" s="348" t="s">
        <v>389</v>
      </c>
      <c r="D21" s="369"/>
      <c r="E21" s="370"/>
      <c r="F21" s="369"/>
      <c r="G21" s="370"/>
      <c r="H21" s="369"/>
      <c r="I21" s="371"/>
      <c r="J21" s="374"/>
      <c r="K21" s="370"/>
      <c r="L21" s="369"/>
      <c r="M21" s="370"/>
      <c r="N21" s="369"/>
      <c r="O21" s="372"/>
      <c r="P21" s="369"/>
      <c r="Q21" s="370"/>
      <c r="R21" s="369"/>
      <c r="S21" s="370"/>
      <c r="T21" s="369"/>
      <c r="U21" s="371"/>
      <c r="V21" s="374"/>
      <c r="W21" s="370"/>
      <c r="X21" s="369"/>
      <c r="Y21" s="370"/>
      <c r="Z21" s="369"/>
      <c r="AA21" s="372"/>
      <c r="AB21" s="369"/>
      <c r="AC21" s="370" t="str">
        <f t="shared" si="0"/>
        <v/>
      </c>
      <c r="AD21" s="369"/>
      <c r="AE21" s="370" t="str">
        <f t="shared" si="1"/>
        <v/>
      </c>
      <c r="AF21" s="369"/>
      <c r="AG21" s="371"/>
      <c r="AH21" s="374"/>
      <c r="AI21" s="370" t="str">
        <f t="shared" si="2"/>
        <v/>
      </c>
      <c r="AJ21" s="369"/>
      <c r="AK21" s="370" t="str">
        <f t="shared" si="3"/>
        <v/>
      </c>
      <c r="AL21" s="369"/>
      <c r="AM21" s="372"/>
      <c r="AN21" s="374">
        <v>2</v>
      </c>
      <c r="AO21" s="347">
        <f t="shared" si="4"/>
        <v>28</v>
      </c>
      <c r="AP21" s="375">
        <v>3</v>
      </c>
      <c r="AQ21" s="347">
        <f t="shared" si="5"/>
        <v>42</v>
      </c>
      <c r="AR21" s="375">
        <v>6</v>
      </c>
      <c r="AS21" s="376" t="s">
        <v>93</v>
      </c>
      <c r="AT21" s="369"/>
      <c r="AU21" s="370"/>
      <c r="AV21" s="369"/>
      <c r="AW21" s="370"/>
      <c r="AX21" s="369"/>
      <c r="AY21" s="369"/>
      <c r="AZ21" s="377">
        <f t="shared" si="6"/>
        <v>2</v>
      </c>
      <c r="BA21" s="370">
        <f t="shared" si="7"/>
        <v>28</v>
      </c>
      <c r="BB21" s="378">
        <f t="shared" si="8"/>
        <v>3</v>
      </c>
      <c r="BC21" s="370">
        <f t="shared" si="9"/>
        <v>42</v>
      </c>
      <c r="BD21" s="378">
        <f t="shared" si="10"/>
        <v>6</v>
      </c>
      <c r="BE21" s="379">
        <f t="shared" si="11"/>
        <v>5</v>
      </c>
      <c r="BF21" s="365" t="s">
        <v>477</v>
      </c>
      <c r="BG21" s="349" t="s">
        <v>312</v>
      </c>
    </row>
    <row r="22" spans="1:59" s="340" customFormat="1" ht="16.5" x14ac:dyDescent="0.25">
      <c r="A22" s="449" t="s">
        <v>437</v>
      </c>
      <c r="B22" s="373" t="s">
        <v>34</v>
      </c>
      <c r="C22" s="368" t="s">
        <v>526</v>
      </c>
      <c r="D22" s="369"/>
      <c r="E22" s="370"/>
      <c r="F22" s="369"/>
      <c r="G22" s="370"/>
      <c r="H22" s="369"/>
      <c r="I22" s="371"/>
      <c r="J22" s="374"/>
      <c r="K22" s="370"/>
      <c r="L22" s="369"/>
      <c r="M22" s="370"/>
      <c r="N22" s="369"/>
      <c r="O22" s="372"/>
      <c r="P22" s="369"/>
      <c r="Q22" s="370"/>
      <c r="R22" s="369"/>
      <c r="S22" s="370"/>
      <c r="T22" s="369"/>
      <c r="U22" s="371"/>
      <c r="V22" s="374"/>
      <c r="W22" s="370"/>
      <c r="X22" s="369"/>
      <c r="Y22" s="370"/>
      <c r="Z22" s="369"/>
      <c r="AA22" s="372"/>
      <c r="AB22" s="369"/>
      <c r="AC22" s="370" t="str">
        <f t="shared" si="0"/>
        <v/>
      </c>
      <c r="AD22" s="369"/>
      <c r="AE22" s="370" t="str">
        <f t="shared" si="1"/>
        <v/>
      </c>
      <c r="AF22" s="369"/>
      <c r="AG22" s="371"/>
      <c r="AH22" s="374"/>
      <c r="AI22" s="370" t="str">
        <f t="shared" si="2"/>
        <v/>
      </c>
      <c r="AJ22" s="369"/>
      <c r="AK22" s="370" t="str">
        <f t="shared" si="3"/>
        <v/>
      </c>
      <c r="AL22" s="369"/>
      <c r="AM22" s="372"/>
      <c r="AN22" s="374">
        <v>2</v>
      </c>
      <c r="AO22" s="347">
        <f t="shared" si="4"/>
        <v>28</v>
      </c>
      <c r="AP22" s="375">
        <v>2</v>
      </c>
      <c r="AQ22" s="347">
        <f t="shared" si="5"/>
        <v>28</v>
      </c>
      <c r="AR22" s="375">
        <v>4</v>
      </c>
      <c r="AS22" s="376" t="s">
        <v>71</v>
      </c>
      <c r="AT22" s="369"/>
      <c r="AU22" s="370"/>
      <c r="AV22" s="369"/>
      <c r="AW22" s="370"/>
      <c r="AX22" s="369"/>
      <c r="AY22" s="372"/>
      <c r="AZ22" s="381">
        <f t="shared" si="6"/>
        <v>2</v>
      </c>
      <c r="BA22" s="370">
        <f t="shared" si="7"/>
        <v>28</v>
      </c>
      <c r="BB22" s="382">
        <f t="shared" si="8"/>
        <v>2</v>
      </c>
      <c r="BC22" s="370">
        <f t="shared" si="9"/>
        <v>28</v>
      </c>
      <c r="BD22" s="382">
        <f t="shared" si="10"/>
        <v>4</v>
      </c>
      <c r="BE22" s="379">
        <f t="shared" si="11"/>
        <v>4</v>
      </c>
      <c r="BF22" s="365" t="s">
        <v>477</v>
      </c>
      <c r="BG22" s="349" t="s">
        <v>312</v>
      </c>
    </row>
    <row r="23" spans="1:59" ht="15.75" customHeight="1" x14ac:dyDescent="0.25">
      <c r="A23" s="447" t="s">
        <v>511</v>
      </c>
      <c r="B23" s="388" t="s">
        <v>34</v>
      </c>
      <c r="C23" s="428" t="s">
        <v>512</v>
      </c>
      <c r="D23" s="56"/>
      <c r="E23" s="6"/>
      <c r="F23" s="56"/>
      <c r="G23" s="6"/>
      <c r="H23" s="56"/>
      <c r="I23" s="59"/>
      <c r="J23" s="57"/>
      <c r="K23" s="6"/>
      <c r="L23" s="56"/>
      <c r="M23" s="6"/>
      <c r="N23" s="56"/>
      <c r="O23" s="60"/>
      <c r="P23" s="56"/>
      <c r="Q23" s="6"/>
      <c r="R23" s="56"/>
      <c r="S23" s="6"/>
      <c r="T23" s="56"/>
      <c r="U23" s="59"/>
      <c r="V23" s="57"/>
      <c r="W23" s="6"/>
      <c r="X23" s="56"/>
      <c r="Y23" s="6"/>
      <c r="Z23" s="56"/>
      <c r="AA23" s="60"/>
      <c r="AB23" s="56"/>
      <c r="AC23" s="6"/>
      <c r="AD23" s="56"/>
      <c r="AE23" s="6"/>
      <c r="AF23" s="56"/>
      <c r="AG23" s="59"/>
      <c r="AH23" s="57"/>
      <c r="AI23" s="6"/>
      <c r="AJ23" s="56"/>
      <c r="AK23" s="6"/>
      <c r="AL23" s="56"/>
      <c r="AM23" s="60"/>
      <c r="AN23" s="57"/>
      <c r="AO23" s="6"/>
      <c r="AP23" s="58"/>
      <c r="AQ23" s="6"/>
      <c r="AR23" s="58"/>
      <c r="AS23" s="61"/>
      <c r="AT23" s="263"/>
      <c r="AU23" s="6"/>
      <c r="AV23" s="56">
        <v>35</v>
      </c>
      <c r="AW23" s="405">
        <f t="shared" ref="AW23:AW30" si="12">IF(AV23*14=0,"",AV23*14)</f>
        <v>490</v>
      </c>
      <c r="AX23" s="56">
        <v>17</v>
      </c>
      <c r="AY23" s="60" t="s">
        <v>102</v>
      </c>
      <c r="AZ23" s="381" t="str">
        <f t="shared" si="6"/>
        <v/>
      </c>
      <c r="BA23" s="370" t="str">
        <f t="shared" si="7"/>
        <v/>
      </c>
      <c r="BB23" s="382">
        <f t="shared" si="8"/>
        <v>35</v>
      </c>
      <c r="BC23" s="370">
        <f t="shared" si="9"/>
        <v>490</v>
      </c>
      <c r="BD23" s="382">
        <f t="shared" si="10"/>
        <v>17</v>
      </c>
      <c r="BE23" s="379">
        <f t="shared" si="11"/>
        <v>35</v>
      </c>
      <c r="BF23" s="415" t="s">
        <v>477</v>
      </c>
      <c r="BG23" s="349" t="s">
        <v>312</v>
      </c>
    </row>
    <row r="24" spans="1:59" s="2" customFormat="1" ht="15.75" customHeight="1" x14ac:dyDescent="0.25">
      <c r="A24" s="241"/>
      <c r="B24" s="240" t="s">
        <v>19</v>
      </c>
      <c r="C24" s="233"/>
      <c r="D24" s="56"/>
      <c r="E24" s="6" t="str">
        <f t="shared" ref="E24:E30" si="13">IF(D24*14=0,"",D24*14)</f>
        <v/>
      </c>
      <c r="F24" s="56"/>
      <c r="G24" s="6" t="str">
        <f t="shared" ref="G24:G30" si="14">IF(F24*14=0,"",F24*14)</f>
        <v/>
      </c>
      <c r="H24" s="56"/>
      <c r="I24" s="59"/>
      <c r="J24" s="57"/>
      <c r="K24" s="6" t="str">
        <f t="shared" ref="K24:K30" si="15">IF(J24*14=0,"",J24*14)</f>
        <v/>
      </c>
      <c r="L24" s="56"/>
      <c r="M24" s="6" t="str">
        <f t="shared" ref="M24:M30" si="16">IF(L24*14=0,"",L24*14)</f>
        <v/>
      </c>
      <c r="N24" s="56"/>
      <c r="O24" s="60"/>
      <c r="P24" s="56"/>
      <c r="Q24" s="6" t="str">
        <f t="shared" ref="Q24:Q30" si="17">IF(P24*14=0,"",P24*14)</f>
        <v/>
      </c>
      <c r="R24" s="56"/>
      <c r="S24" s="6" t="str">
        <f t="shared" ref="S24:S30" si="18">IF(R24*14=0,"",R24*14)</f>
        <v/>
      </c>
      <c r="T24" s="56"/>
      <c r="U24" s="59"/>
      <c r="V24" s="57"/>
      <c r="W24" s="6" t="str">
        <f t="shared" ref="W24:W30" si="19">IF(V24*14=0,"",V24*14)</f>
        <v/>
      </c>
      <c r="X24" s="56"/>
      <c r="Y24" s="6" t="str">
        <f t="shared" ref="Y24:Y30" si="20">IF(X24*14=0,"",X24*14)</f>
        <v/>
      </c>
      <c r="Z24" s="56"/>
      <c r="AA24" s="60"/>
      <c r="AB24" s="56"/>
      <c r="AC24" s="6" t="str">
        <f t="shared" ref="AC24:AC30" si="21">IF(AB24*14=0,"",AB24*14)</f>
        <v/>
      </c>
      <c r="AD24" s="56"/>
      <c r="AE24" s="6" t="str">
        <f t="shared" ref="AE24:AE30" si="22">IF(AD24*14=0,"",AD24*14)</f>
        <v/>
      </c>
      <c r="AF24" s="56"/>
      <c r="AG24" s="59"/>
      <c r="AH24" s="57"/>
      <c r="AI24" s="6" t="str">
        <f t="shared" ref="AI24:AI30" si="23">IF(AH24*14=0,"",AH24*14)</f>
        <v/>
      </c>
      <c r="AJ24" s="56"/>
      <c r="AK24" s="6" t="str">
        <f t="shared" ref="AK24:AK30" si="24">IF(AJ24*14=0,"",AJ24*14)</f>
        <v/>
      </c>
      <c r="AL24" s="56"/>
      <c r="AM24" s="60"/>
      <c r="AN24" s="57"/>
      <c r="AO24" s="6" t="str">
        <f t="shared" ref="AO24:AO30" si="25">IF(AN24*14=0,"",AN24*14)</f>
        <v/>
      </c>
      <c r="AP24" s="58"/>
      <c r="AQ24" s="6" t="str">
        <f t="shared" ref="AQ24:AQ30" si="26">IF(AP24*14=0,"",AP24*14)</f>
        <v/>
      </c>
      <c r="AR24" s="58"/>
      <c r="AS24" s="61"/>
      <c r="AT24" s="56"/>
      <c r="AU24" s="6" t="str">
        <f t="shared" ref="AU24:AU30" si="27">IF(AT24*14=0,"",AT24*14)</f>
        <v/>
      </c>
      <c r="AV24" s="56"/>
      <c r="AW24" s="405" t="str">
        <f t="shared" si="12"/>
        <v/>
      </c>
      <c r="AX24" s="56"/>
      <c r="AY24" s="56"/>
      <c r="AZ24" s="8" t="str">
        <f t="shared" si="6"/>
        <v/>
      </c>
      <c r="BA24" s="6" t="str">
        <f t="shared" si="7"/>
        <v/>
      </c>
      <c r="BB24" s="9" t="str">
        <f t="shared" si="8"/>
        <v/>
      </c>
      <c r="BC24" s="6" t="str">
        <f t="shared" si="9"/>
        <v/>
      </c>
      <c r="BD24" s="9" t="str">
        <f t="shared" si="10"/>
        <v/>
      </c>
      <c r="BE24" s="10" t="str">
        <f t="shared" si="11"/>
        <v/>
      </c>
      <c r="BF24" s="201"/>
      <c r="BG24" s="201"/>
    </row>
    <row r="25" spans="1:59" s="64" customFormat="1" ht="15.75" customHeight="1" x14ac:dyDescent="0.25">
      <c r="A25" s="241"/>
      <c r="B25" s="240" t="s">
        <v>19</v>
      </c>
      <c r="C25" s="233"/>
      <c r="D25" s="56"/>
      <c r="E25" s="6" t="str">
        <f t="shared" si="13"/>
        <v/>
      </c>
      <c r="F25" s="56"/>
      <c r="G25" s="6" t="str">
        <f t="shared" si="14"/>
        <v/>
      </c>
      <c r="H25" s="56"/>
      <c r="I25" s="59"/>
      <c r="J25" s="57"/>
      <c r="K25" s="6" t="str">
        <f t="shared" si="15"/>
        <v/>
      </c>
      <c r="L25" s="56"/>
      <c r="M25" s="6" t="str">
        <f t="shared" si="16"/>
        <v/>
      </c>
      <c r="N25" s="56"/>
      <c r="O25" s="60"/>
      <c r="P25" s="56"/>
      <c r="Q25" s="6" t="str">
        <f t="shared" si="17"/>
        <v/>
      </c>
      <c r="R25" s="56"/>
      <c r="S25" s="6" t="str">
        <f t="shared" si="18"/>
        <v/>
      </c>
      <c r="T25" s="56"/>
      <c r="U25" s="59"/>
      <c r="V25" s="57"/>
      <c r="W25" s="6" t="str">
        <f t="shared" si="19"/>
        <v/>
      </c>
      <c r="X25" s="56"/>
      <c r="Y25" s="6" t="str">
        <f t="shared" si="20"/>
        <v/>
      </c>
      <c r="Z25" s="56"/>
      <c r="AA25" s="60"/>
      <c r="AB25" s="56"/>
      <c r="AC25" s="6" t="str">
        <f t="shared" si="21"/>
        <v/>
      </c>
      <c r="AD25" s="56"/>
      <c r="AE25" s="6" t="str">
        <f t="shared" si="22"/>
        <v/>
      </c>
      <c r="AF25" s="56"/>
      <c r="AG25" s="59"/>
      <c r="AH25" s="57"/>
      <c r="AI25" s="6" t="str">
        <f t="shared" si="23"/>
        <v/>
      </c>
      <c r="AJ25" s="56"/>
      <c r="AK25" s="6" t="str">
        <f t="shared" si="24"/>
        <v/>
      </c>
      <c r="AL25" s="56"/>
      <c r="AM25" s="60"/>
      <c r="AN25" s="57"/>
      <c r="AO25" s="6" t="str">
        <f t="shared" si="25"/>
        <v/>
      </c>
      <c r="AP25" s="58"/>
      <c r="AQ25" s="6" t="str">
        <f t="shared" si="26"/>
        <v/>
      </c>
      <c r="AR25" s="58"/>
      <c r="AS25" s="61"/>
      <c r="AT25" s="56"/>
      <c r="AU25" s="6" t="str">
        <f t="shared" si="27"/>
        <v/>
      </c>
      <c r="AV25" s="56"/>
      <c r="AW25" s="405" t="str">
        <f t="shared" si="12"/>
        <v/>
      </c>
      <c r="AX25" s="56"/>
      <c r="AY25" s="56"/>
      <c r="AZ25" s="8" t="str">
        <f t="shared" si="6"/>
        <v/>
      </c>
      <c r="BA25" s="6" t="str">
        <f t="shared" si="7"/>
        <v/>
      </c>
      <c r="BB25" s="9" t="str">
        <f t="shared" si="8"/>
        <v/>
      </c>
      <c r="BC25" s="6" t="str">
        <f t="shared" si="9"/>
        <v/>
      </c>
      <c r="BD25" s="9" t="str">
        <f t="shared" si="10"/>
        <v/>
      </c>
      <c r="BE25" s="10" t="str">
        <f t="shared" si="11"/>
        <v/>
      </c>
      <c r="BF25" s="201"/>
      <c r="BG25" s="201"/>
    </row>
    <row r="26" spans="1:59" s="64" customFormat="1" ht="15.75" customHeight="1" x14ac:dyDescent="0.25">
      <c r="A26" s="241"/>
      <c r="B26" s="240" t="s">
        <v>19</v>
      </c>
      <c r="C26" s="233"/>
      <c r="D26" s="56"/>
      <c r="E26" s="6" t="str">
        <f t="shared" si="13"/>
        <v/>
      </c>
      <c r="F26" s="56"/>
      <c r="G26" s="6" t="str">
        <f t="shared" si="14"/>
        <v/>
      </c>
      <c r="H26" s="56"/>
      <c r="I26" s="59"/>
      <c r="J26" s="57"/>
      <c r="K26" s="6" t="str">
        <f t="shared" si="15"/>
        <v/>
      </c>
      <c r="L26" s="56"/>
      <c r="M26" s="6" t="str">
        <f t="shared" si="16"/>
        <v/>
      </c>
      <c r="N26" s="56"/>
      <c r="O26" s="60"/>
      <c r="P26" s="56"/>
      <c r="Q26" s="6" t="str">
        <f t="shared" si="17"/>
        <v/>
      </c>
      <c r="R26" s="56"/>
      <c r="S26" s="6" t="str">
        <f t="shared" si="18"/>
        <v/>
      </c>
      <c r="T26" s="56"/>
      <c r="U26" s="59"/>
      <c r="V26" s="57"/>
      <c r="W26" s="6" t="str">
        <f t="shared" si="19"/>
        <v/>
      </c>
      <c r="X26" s="56"/>
      <c r="Y26" s="6" t="str">
        <f t="shared" si="20"/>
        <v/>
      </c>
      <c r="Z26" s="56"/>
      <c r="AA26" s="60"/>
      <c r="AB26" s="56"/>
      <c r="AC26" s="6" t="str">
        <f t="shared" si="21"/>
        <v/>
      </c>
      <c r="AD26" s="56"/>
      <c r="AE26" s="6" t="str">
        <f t="shared" si="22"/>
        <v/>
      </c>
      <c r="AF26" s="56"/>
      <c r="AG26" s="59"/>
      <c r="AH26" s="57"/>
      <c r="AI26" s="6" t="str">
        <f t="shared" si="23"/>
        <v/>
      </c>
      <c r="AJ26" s="56"/>
      <c r="AK26" s="6" t="str">
        <f t="shared" si="24"/>
        <v/>
      </c>
      <c r="AL26" s="56"/>
      <c r="AM26" s="60"/>
      <c r="AN26" s="57"/>
      <c r="AO26" s="6" t="str">
        <f t="shared" si="25"/>
        <v/>
      </c>
      <c r="AP26" s="58"/>
      <c r="AQ26" s="6" t="str">
        <f t="shared" si="26"/>
        <v/>
      </c>
      <c r="AR26" s="58"/>
      <c r="AS26" s="61"/>
      <c r="AT26" s="56"/>
      <c r="AU26" s="6" t="str">
        <f t="shared" si="27"/>
        <v/>
      </c>
      <c r="AV26" s="56"/>
      <c r="AW26" s="6" t="str">
        <f t="shared" si="12"/>
        <v/>
      </c>
      <c r="AX26" s="56"/>
      <c r="AY26" s="56"/>
      <c r="AZ26" s="8" t="str">
        <f t="shared" si="6"/>
        <v/>
      </c>
      <c r="BA26" s="6" t="str">
        <f t="shared" si="7"/>
        <v/>
      </c>
      <c r="BB26" s="9" t="str">
        <f t="shared" si="8"/>
        <v/>
      </c>
      <c r="BC26" s="6" t="str">
        <f t="shared" si="9"/>
        <v/>
      </c>
      <c r="BD26" s="9" t="str">
        <f t="shared" si="10"/>
        <v/>
      </c>
      <c r="BE26" s="10" t="str">
        <f t="shared" si="11"/>
        <v/>
      </c>
      <c r="BF26" s="201"/>
      <c r="BG26" s="201"/>
    </row>
    <row r="27" spans="1:59" s="64" customFormat="1" ht="15.75" customHeight="1" x14ac:dyDescent="0.25">
      <c r="A27" s="241"/>
      <c r="B27" s="240" t="s">
        <v>19</v>
      </c>
      <c r="C27" s="233"/>
      <c r="D27" s="56"/>
      <c r="E27" s="6" t="str">
        <f t="shared" si="13"/>
        <v/>
      </c>
      <c r="F27" s="56"/>
      <c r="G27" s="6" t="str">
        <f t="shared" si="14"/>
        <v/>
      </c>
      <c r="H27" s="56"/>
      <c r="I27" s="59"/>
      <c r="J27" s="57"/>
      <c r="K27" s="6" t="str">
        <f t="shared" si="15"/>
        <v/>
      </c>
      <c r="L27" s="56"/>
      <c r="M27" s="6" t="str">
        <f t="shared" si="16"/>
        <v/>
      </c>
      <c r="N27" s="56"/>
      <c r="O27" s="60"/>
      <c r="P27" s="56"/>
      <c r="Q27" s="6" t="str">
        <f t="shared" si="17"/>
        <v/>
      </c>
      <c r="R27" s="56"/>
      <c r="S27" s="6" t="str">
        <f t="shared" si="18"/>
        <v/>
      </c>
      <c r="T27" s="56"/>
      <c r="U27" s="59"/>
      <c r="V27" s="57"/>
      <c r="W27" s="6" t="str">
        <f t="shared" si="19"/>
        <v/>
      </c>
      <c r="X27" s="56"/>
      <c r="Y27" s="6" t="str">
        <f t="shared" si="20"/>
        <v/>
      </c>
      <c r="Z27" s="56"/>
      <c r="AA27" s="60"/>
      <c r="AB27" s="56"/>
      <c r="AC27" s="6" t="str">
        <f t="shared" si="21"/>
        <v/>
      </c>
      <c r="AD27" s="56"/>
      <c r="AE27" s="6" t="str">
        <f t="shared" si="22"/>
        <v/>
      </c>
      <c r="AF27" s="56"/>
      <c r="AG27" s="59"/>
      <c r="AH27" s="57"/>
      <c r="AI27" s="6" t="str">
        <f t="shared" si="23"/>
        <v/>
      </c>
      <c r="AJ27" s="56"/>
      <c r="AK27" s="6" t="str">
        <f t="shared" si="24"/>
        <v/>
      </c>
      <c r="AL27" s="56"/>
      <c r="AM27" s="60"/>
      <c r="AN27" s="57"/>
      <c r="AO27" s="6" t="str">
        <f t="shared" si="25"/>
        <v/>
      </c>
      <c r="AP27" s="58"/>
      <c r="AQ27" s="6" t="str">
        <f t="shared" si="26"/>
        <v/>
      </c>
      <c r="AR27" s="58"/>
      <c r="AS27" s="61"/>
      <c r="AT27" s="56"/>
      <c r="AU27" s="6" t="str">
        <f t="shared" si="27"/>
        <v/>
      </c>
      <c r="AV27" s="56"/>
      <c r="AW27" s="6" t="str">
        <f t="shared" si="12"/>
        <v/>
      </c>
      <c r="AX27" s="56"/>
      <c r="AY27" s="56"/>
      <c r="AZ27" s="8" t="str">
        <f t="shared" si="6"/>
        <v/>
      </c>
      <c r="BA27" s="6" t="str">
        <f t="shared" si="7"/>
        <v/>
      </c>
      <c r="BB27" s="9" t="str">
        <f t="shared" si="8"/>
        <v/>
      </c>
      <c r="BC27" s="6" t="str">
        <f t="shared" si="9"/>
        <v/>
      </c>
      <c r="BD27" s="9" t="str">
        <f t="shared" si="10"/>
        <v/>
      </c>
      <c r="BE27" s="10" t="str">
        <f t="shared" si="11"/>
        <v/>
      </c>
      <c r="BF27" s="201"/>
      <c r="BG27" s="201"/>
    </row>
    <row r="28" spans="1:59" s="2" customFormat="1" ht="15.75" customHeight="1" x14ac:dyDescent="0.25">
      <c r="A28" s="241"/>
      <c r="B28" s="240" t="s">
        <v>19</v>
      </c>
      <c r="C28" s="233"/>
      <c r="D28" s="56"/>
      <c r="E28" s="6" t="str">
        <f t="shared" si="13"/>
        <v/>
      </c>
      <c r="F28" s="56"/>
      <c r="G28" s="6" t="str">
        <f t="shared" si="14"/>
        <v/>
      </c>
      <c r="H28" s="56"/>
      <c r="I28" s="59"/>
      <c r="J28" s="57"/>
      <c r="K28" s="6" t="str">
        <f t="shared" si="15"/>
        <v/>
      </c>
      <c r="L28" s="56"/>
      <c r="M28" s="6" t="str">
        <f t="shared" si="16"/>
        <v/>
      </c>
      <c r="N28" s="56"/>
      <c r="O28" s="60"/>
      <c r="P28" s="56"/>
      <c r="Q28" s="6" t="str">
        <f t="shared" si="17"/>
        <v/>
      </c>
      <c r="R28" s="56"/>
      <c r="S28" s="6" t="str">
        <f t="shared" si="18"/>
        <v/>
      </c>
      <c r="T28" s="56"/>
      <c r="U28" s="59"/>
      <c r="V28" s="57"/>
      <c r="W28" s="6" t="str">
        <f t="shared" si="19"/>
        <v/>
      </c>
      <c r="X28" s="56"/>
      <c r="Y28" s="6" t="str">
        <f t="shared" si="20"/>
        <v/>
      </c>
      <c r="Z28" s="56"/>
      <c r="AA28" s="60"/>
      <c r="AB28" s="56"/>
      <c r="AC28" s="6" t="str">
        <f t="shared" si="21"/>
        <v/>
      </c>
      <c r="AD28" s="56"/>
      <c r="AE28" s="6" t="str">
        <f t="shared" si="22"/>
        <v/>
      </c>
      <c r="AF28" s="56"/>
      <c r="AG28" s="59"/>
      <c r="AH28" s="57"/>
      <c r="AI28" s="6" t="str">
        <f t="shared" si="23"/>
        <v/>
      </c>
      <c r="AJ28" s="56"/>
      <c r="AK28" s="6" t="str">
        <f t="shared" si="24"/>
        <v/>
      </c>
      <c r="AL28" s="56"/>
      <c r="AM28" s="60"/>
      <c r="AN28" s="57"/>
      <c r="AO28" s="6" t="str">
        <f t="shared" si="25"/>
        <v/>
      </c>
      <c r="AP28" s="58"/>
      <c r="AQ28" s="6" t="str">
        <f t="shared" si="26"/>
        <v/>
      </c>
      <c r="AR28" s="58"/>
      <c r="AS28" s="61"/>
      <c r="AT28" s="56"/>
      <c r="AU28" s="6" t="str">
        <f t="shared" si="27"/>
        <v/>
      </c>
      <c r="AV28" s="56"/>
      <c r="AW28" s="6" t="str">
        <f t="shared" si="12"/>
        <v/>
      </c>
      <c r="AX28" s="56"/>
      <c r="AY28" s="56"/>
      <c r="AZ28" s="8" t="str">
        <f t="shared" si="6"/>
        <v/>
      </c>
      <c r="BA28" s="6" t="str">
        <f t="shared" si="7"/>
        <v/>
      </c>
      <c r="BB28" s="9" t="str">
        <f t="shared" si="8"/>
        <v/>
      </c>
      <c r="BC28" s="6" t="str">
        <f t="shared" si="9"/>
        <v/>
      </c>
      <c r="BD28" s="9" t="str">
        <f t="shared" si="10"/>
        <v/>
      </c>
      <c r="BE28" s="10" t="str">
        <f t="shared" si="11"/>
        <v/>
      </c>
      <c r="BF28" s="201"/>
      <c r="BG28" s="201"/>
    </row>
    <row r="29" spans="1:59" s="2" customFormat="1" ht="15.75" customHeight="1" x14ac:dyDescent="0.25">
      <c r="A29" s="203"/>
      <c r="B29" s="240" t="s">
        <v>19</v>
      </c>
      <c r="C29" s="52"/>
      <c r="D29" s="56"/>
      <c r="E29" s="6" t="str">
        <f t="shared" si="13"/>
        <v/>
      </c>
      <c r="F29" s="56"/>
      <c r="G29" s="6" t="str">
        <f t="shared" si="14"/>
        <v/>
      </c>
      <c r="H29" s="56"/>
      <c r="I29" s="59"/>
      <c r="J29" s="57"/>
      <c r="K29" s="6" t="str">
        <f t="shared" si="15"/>
        <v/>
      </c>
      <c r="L29" s="56"/>
      <c r="M29" s="6" t="str">
        <f t="shared" si="16"/>
        <v/>
      </c>
      <c r="N29" s="56"/>
      <c r="O29" s="60"/>
      <c r="P29" s="56"/>
      <c r="Q29" s="6" t="str">
        <f t="shared" si="17"/>
        <v/>
      </c>
      <c r="R29" s="56"/>
      <c r="S29" s="6" t="str">
        <f t="shared" si="18"/>
        <v/>
      </c>
      <c r="T29" s="56"/>
      <c r="U29" s="59"/>
      <c r="V29" s="57"/>
      <c r="W29" s="6" t="str">
        <f t="shared" si="19"/>
        <v/>
      </c>
      <c r="X29" s="56"/>
      <c r="Y29" s="6" t="str">
        <f t="shared" si="20"/>
        <v/>
      </c>
      <c r="Z29" s="56"/>
      <c r="AA29" s="60"/>
      <c r="AB29" s="56"/>
      <c r="AC29" s="6" t="str">
        <f t="shared" si="21"/>
        <v/>
      </c>
      <c r="AD29" s="56"/>
      <c r="AE29" s="6" t="str">
        <f t="shared" si="22"/>
        <v/>
      </c>
      <c r="AF29" s="56"/>
      <c r="AG29" s="59"/>
      <c r="AH29" s="57"/>
      <c r="AI29" s="6" t="str">
        <f t="shared" si="23"/>
        <v/>
      </c>
      <c r="AJ29" s="56"/>
      <c r="AK29" s="6" t="str">
        <f t="shared" si="24"/>
        <v/>
      </c>
      <c r="AL29" s="56"/>
      <c r="AM29" s="60"/>
      <c r="AN29" s="57"/>
      <c r="AO29" s="6" t="str">
        <f t="shared" si="25"/>
        <v/>
      </c>
      <c r="AP29" s="58"/>
      <c r="AQ29" s="6" t="str">
        <f t="shared" si="26"/>
        <v/>
      </c>
      <c r="AR29" s="58"/>
      <c r="AS29" s="61"/>
      <c r="AT29" s="56"/>
      <c r="AU29" s="6" t="str">
        <f t="shared" si="27"/>
        <v/>
      </c>
      <c r="AV29" s="56"/>
      <c r="AW29" s="6" t="str">
        <f t="shared" si="12"/>
        <v/>
      </c>
      <c r="AX29" s="56"/>
      <c r="AY29" s="56"/>
      <c r="AZ29" s="8" t="str">
        <f t="shared" si="6"/>
        <v/>
      </c>
      <c r="BA29" s="6" t="str">
        <f t="shared" si="7"/>
        <v/>
      </c>
      <c r="BB29" s="9" t="str">
        <f t="shared" si="8"/>
        <v/>
      </c>
      <c r="BC29" s="6" t="str">
        <f t="shared" si="9"/>
        <v/>
      </c>
      <c r="BD29" s="9" t="str">
        <f t="shared" si="10"/>
        <v/>
      </c>
      <c r="BE29" s="10" t="str">
        <f t="shared" si="11"/>
        <v/>
      </c>
      <c r="BF29" s="201"/>
      <c r="BG29" s="201"/>
    </row>
    <row r="30" spans="1:59" ht="15.75" customHeight="1" x14ac:dyDescent="0.25">
      <c r="A30" s="203"/>
      <c r="B30" s="240" t="s">
        <v>19</v>
      </c>
      <c r="C30" s="52"/>
      <c r="D30" s="56"/>
      <c r="E30" s="6" t="str">
        <f t="shared" si="13"/>
        <v/>
      </c>
      <c r="F30" s="56"/>
      <c r="G30" s="6" t="str">
        <f t="shared" si="14"/>
        <v/>
      </c>
      <c r="H30" s="56"/>
      <c r="I30" s="59"/>
      <c r="J30" s="57"/>
      <c r="K30" s="6" t="str">
        <f t="shared" si="15"/>
        <v/>
      </c>
      <c r="L30" s="56"/>
      <c r="M30" s="6" t="str">
        <f t="shared" si="16"/>
        <v/>
      </c>
      <c r="N30" s="56"/>
      <c r="O30" s="60"/>
      <c r="P30" s="56"/>
      <c r="Q30" s="6" t="str">
        <f t="shared" si="17"/>
        <v/>
      </c>
      <c r="R30" s="56"/>
      <c r="S30" s="6" t="str">
        <f t="shared" si="18"/>
        <v/>
      </c>
      <c r="T30" s="56"/>
      <c r="U30" s="59"/>
      <c r="V30" s="57"/>
      <c r="W30" s="6" t="str">
        <f t="shared" si="19"/>
        <v/>
      </c>
      <c r="X30" s="56"/>
      <c r="Y30" s="6" t="str">
        <f t="shared" si="20"/>
        <v/>
      </c>
      <c r="Z30" s="56"/>
      <c r="AA30" s="60"/>
      <c r="AB30" s="56"/>
      <c r="AC30" s="6" t="str">
        <f t="shared" si="21"/>
        <v/>
      </c>
      <c r="AD30" s="56"/>
      <c r="AE30" s="6" t="str">
        <f t="shared" si="22"/>
        <v/>
      </c>
      <c r="AF30" s="56"/>
      <c r="AG30" s="59"/>
      <c r="AH30" s="57"/>
      <c r="AI30" s="6" t="str">
        <f t="shared" si="23"/>
        <v/>
      </c>
      <c r="AJ30" s="56"/>
      <c r="AK30" s="6" t="str">
        <f t="shared" si="24"/>
        <v/>
      </c>
      <c r="AL30" s="56"/>
      <c r="AM30" s="60"/>
      <c r="AN30" s="57"/>
      <c r="AO30" s="6" t="str">
        <f t="shared" si="25"/>
        <v/>
      </c>
      <c r="AP30" s="58"/>
      <c r="AQ30" s="6" t="str">
        <f t="shared" si="26"/>
        <v/>
      </c>
      <c r="AR30" s="58"/>
      <c r="AS30" s="61"/>
      <c r="AT30" s="56"/>
      <c r="AU30" s="6" t="str">
        <f t="shared" si="27"/>
        <v/>
      </c>
      <c r="AV30" s="56"/>
      <c r="AW30" s="6" t="str">
        <f t="shared" si="12"/>
        <v/>
      </c>
      <c r="AX30" s="56"/>
      <c r="AY30" s="56"/>
      <c r="AZ30" s="8" t="str">
        <f t="shared" si="6"/>
        <v/>
      </c>
      <c r="BA30" s="6" t="str">
        <f t="shared" si="7"/>
        <v/>
      </c>
      <c r="BB30" s="9" t="str">
        <f t="shared" si="8"/>
        <v/>
      </c>
      <c r="BC30" s="6" t="str">
        <f t="shared" si="9"/>
        <v/>
      </c>
      <c r="BD30" s="9" t="str">
        <f t="shared" si="10"/>
        <v/>
      </c>
      <c r="BE30" s="10" t="str">
        <f t="shared" si="11"/>
        <v/>
      </c>
      <c r="BF30" s="201"/>
      <c r="BG30" s="201"/>
    </row>
    <row r="31" spans="1:59" s="119" customFormat="1" ht="15.75" customHeight="1" thickBot="1" x14ac:dyDescent="0.35">
      <c r="A31" s="202"/>
      <c r="B31" s="12"/>
      <c r="C31" s="175" t="s">
        <v>58</v>
      </c>
      <c r="D31" s="130">
        <f>SUM(D12:D30)</f>
        <v>0</v>
      </c>
      <c r="E31" s="130">
        <f>SUM(E12:E30)</f>
        <v>0</v>
      </c>
      <c r="F31" s="130">
        <f>SUM(F12:F30)</f>
        <v>0</v>
      </c>
      <c r="G31" s="130">
        <f>SUM(G12:G30)</f>
        <v>0</v>
      </c>
      <c r="H31" s="130">
        <f>SUM(H12:H30)</f>
        <v>0</v>
      </c>
      <c r="I31" s="211" t="s">
        <v>17</v>
      </c>
      <c r="J31" s="130">
        <f>SUM(J12:J30)</f>
        <v>0</v>
      </c>
      <c r="K31" s="130">
        <f>SUM(K12:K30)</f>
        <v>0</v>
      </c>
      <c r="L31" s="130">
        <f>SUM(L12:L30)</f>
        <v>0</v>
      </c>
      <c r="M31" s="130">
        <f>SUM(M12:M30)</f>
        <v>0</v>
      </c>
      <c r="N31" s="130">
        <f>SUM(N12:N30)</f>
        <v>0</v>
      </c>
      <c r="O31" s="211" t="s">
        <v>17</v>
      </c>
      <c r="P31" s="130">
        <f>SUM(P12:P30)</f>
        <v>0</v>
      </c>
      <c r="Q31" s="130">
        <f>SUM(Q12:Q30)</f>
        <v>0</v>
      </c>
      <c r="R31" s="130">
        <f>SUM(R12:R30)</f>
        <v>0</v>
      </c>
      <c r="S31" s="130">
        <f>SUM(S12:S30)</f>
        <v>0</v>
      </c>
      <c r="T31" s="130">
        <f>SUM(T12:T30)</f>
        <v>0</v>
      </c>
      <c r="U31" s="211" t="s">
        <v>17</v>
      </c>
      <c r="V31" s="130">
        <f>SUM(V12:V30)</f>
        <v>0</v>
      </c>
      <c r="W31" s="130">
        <f>SUM(W12:W30)</f>
        <v>0</v>
      </c>
      <c r="X31" s="130">
        <f>SUM(X12:X30)</f>
        <v>0</v>
      </c>
      <c r="Y31" s="130">
        <f>SUM(Y12:Y30)</f>
        <v>0</v>
      </c>
      <c r="Z31" s="130">
        <f>SUM(Z12:Z30)</f>
        <v>0</v>
      </c>
      <c r="AA31" s="211" t="s">
        <v>17</v>
      </c>
      <c r="AB31" s="130">
        <f>SUM(AB12:AB30)</f>
        <v>8</v>
      </c>
      <c r="AC31" s="130">
        <f>SUM(AC12:AC30)</f>
        <v>112</v>
      </c>
      <c r="AD31" s="130">
        <f>SUM(AD12:AD30)</f>
        <v>16</v>
      </c>
      <c r="AE31" s="130">
        <f>SUM(AE12:AE30)</f>
        <v>224</v>
      </c>
      <c r="AF31" s="130">
        <f>SUM(AF12:AF30)</f>
        <v>24</v>
      </c>
      <c r="AG31" s="211" t="s">
        <v>17</v>
      </c>
      <c r="AH31" s="130">
        <f>SUM(AH12:AH30)</f>
        <v>9</v>
      </c>
      <c r="AI31" s="130">
        <f>SUM(AI12:AI30)</f>
        <v>126</v>
      </c>
      <c r="AJ31" s="130">
        <f>SUM(AJ12:AJ30)</f>
        <v>10</v>
      </c>
      <c r="AK31" s="130">
        <f>SUM(AK12:AK30)</f>
        <v>140</v>
      </c>
      <c r="AL31" s="130">
        <f>SUM(AL12:AL30)</f>
        <v>22</v>
      </c>
      <c r="AM31" s="211" t="s">
        <v>17</v>
      </c>
      <c r="AN31" s="130">
        <f>SUM(AN12:AN30)</f>
        <v>8</v>
      </c>
      <c r="AO31" s="130">
        <f>SUM(AO12:AO30)</f>
        <v>112</v>
      </c>
      <c r="AP31" s="130">
        <f>SUM(AP12:AP30)</f>
        <v>10</v>
      </c>
      <c r="AQ31" s="130">
        <f>SUM(AQ12:AQ30)</f>
        <v>140</v>
      </c>
      <c r="AR31" s="130">
        <f>SUM(AR12:AR30)</f>
        <v>19</v>
      </c>
      <c r="AS31" s="211" t="s">
        <v>17</v>
      </c>
      <c r="AT31" s="130">
        <f>SUM(AT12:AT30)</f>
        <v>0</v>
      </c>
      <c r="AU31" s="130">
        <f>SUM(AU12:AU30)</f>
        <v>0</v>
      </c>
      <c r="AV31" s="130">
        <f>SUM(AV12:AV30)</f>
        <v>35</v>
      </c>
      <c r="AW31" s="130">
        <f>SUM(AW12:AW30)</f>
        <v>490</v>
      </c>
      <c r="AX31" s="130">
        <f>SUM(AX12:AX30)</f>
        <v>17</v>
      </c>
      <c r="AY31" s="211" t="s">
        <v>17</v>
      </c>
      <c r="AZ31" s="130">
        <f t="shared" ref="AZ31:BE31" si="28">SUM(AZ12:AZ30)</f>
        <v>25</v>
      </c>
      <c r="BA31" s="130">
        <f t="shared" si="28"/>
        <v>350</v>
      </c>
      <c r="BB31" s="130">
        <f t="shared" si="28"/>
        <v>71</v>
      </c>
      <c r="BC31" s="130">
        <f t="shared" si="28"/>
        <v>994</v>
      </c>
      <c r="BD31" s="130">
        <f t="shared" si="28"/>
        <v>82</v>
      </c>
      <c r="BE31" s="130">
        <f t="shared" si="28"/>
        <v>96</v>
      </c>
    </row>
    <row r="32" spans="1:59" s="119" customFormat="1" ht="15.75" customHeight="1" thickBot="1" x14ac:dyDescent="0.35">
      <c r="A32" s="173"/>
      <c r="B32" s="174"/>
      <c r="C32" s="117" t="s">
        <v>44</v>
      </c>
      <c r="D32" s="118">
        <f>D10+D31</f>
        <v>0</v>
      </c>
      <c r="E32" s="118">
        <f>E10+E31</f>
        <v>0</v>
      </c>
      <c r="F32" s="118">
        <f>F10+F31</f>
        <v>30</v>
      </c>
      <c r="G32" s="118">
        <f>G10+G31</f>
        <v>600</v>
      </c>
      <c r="H32" s="118">
        <f>H10+H31</f>
        <v>27</v>
      </c>
      <c r="I32" s="212" t="s">
        <v>17</v>
      </c>
      <c r="J32" s="118">
        <f>J10+J31</f>
        <v>16</v>
      </c>
      <c r="K32" s="118">
        <f>K10+K31</f>
        <v>224</v>
      </c>
      <c r="L32" s="118">
        <f>L10+L31</f>
        <v>17</v>
      </c>
      <c r="M32" s="118">
        <f>M10+M31</f>
        <v>238</v>
      </c>
      <c r="N32" s="118">
        <f>N10+N31</f>
        <v>27</v>
      </c>
      <c r="O32" s="212" t="s">
        <v>17</v>
      </c>
      <c r="P32" s="118">
        <f>P10+P31</f>
        <v>10</v>
      </c>
      <c r="Q32" s="118">
        <f>Q10+Q31</f>
        <v>140</v>
      </c>
      <c r="R32" s="118">
        <f>R10+R31</f>
        <v>21</v>
      </c>
      <c r="S32" s="118">
        <f>S10+S31</f>
        <v>304</v>
      </c>
      <c r="T32" s="118">
        <f>T10+T31</f>
        <v>29</v>
      </c>
      <c r="U32" s="212" t="s">
        <v>17</v>
      </c>
      <c r="V32" s="118">
        <f>V10+V31</f>
        <v>18</v>
      </c>
      <c r="W32" s="118">
        <f>W10+W31</f>
        <v>252</v>
      </c>
      <c r="X32" s="118">
        <f>X10+X31</f>
        <v>15</v>
      </c>
      <c r="Y32" s="118">
        <f>Y10+Y31</f>
        <v>210</v>
      </c>
      <c r="Z32" s="118">
        <f>Z10+Z31</f>
        <v>33</v>
      </c>
      <c r="AA32" s="212" t="s">
        <v>17</v>
      </c>
      <c r="AB32" s="118">
        <f>AB10+AB31</f>
        <v>11</v>
      </c>
      <c r="AC32" s="118">
        <f>AC10+AC31</f>
        <v>154</v>
      </c>
      <c r="AD32" s="118">
        <f>AD10+AD31</f>
        <v>22</v>
      </c>
      <c r="AE32" s="118">
        <f>AE10+AE31</f>
        <v>308</v>
      </c>
      <c r="AF32" s="118">
        <f>AF10+AF31</f>
        <v>32</v>
      </c>
      <c r="AG32" s="212" t="s">
        <v>17</v>
      </c>
      <c r="AH32" s="118">
        <f>AH10+AH31</f>
        <v>12</v>
      </c>
      <c r="AI32" s="118">
        <f>AI10+AI31</f>
        <v>168</v>
      </c>
      <c r="AJ32" s="118">
        <f>AJ10+AJ31</f>
        <v>17</v>
      </c>
      <c r="AK32" s="118">
        <f>AK10+AK31</f>
        <v>238</v>
      </c>
      <c r="AL32" s="118">
        <f>AL10+AL31</f>
        <v>32</v>
      </c>
      <c r="AM32" s="212" t="s">
        <v>17</v>
      </c>
      <c r="AN32" s="118">
        <f>AN10+AN31</f>
        <v>14</v>
      </c>
      <c r="AO32" s="118">
        <f>AO10+AO31</f>
        <v>196</v>
      </c>
      <c r="AP32" s="118">
        <f>AP10+AP31</f>
        <v>18</v>
      </c>
      <c r="AQ32" s="118">
        <f>AQ10+AQ31</f>
        <v>252</v>
      </c>
      <c r="AR32" s="118">
        <f>AR10+AR31</f>
        <v>33</v>
      </c>
      <c r="AS32" s="212" t="s">
        <v>17</v>
      </c>
      <c r="AT32" s="118">
        <f>AT10+AT31</f>
        <v>0</v>
      </c>
      <c r="AU32" s="118">
        <f>AU10+AU31</f>
        <v>0</v>
      </c>
      <c r="AV32" s="118">
        <f>AV10+AV31</f>
        <v>37</v>
      </c>
      <c r="AW32" s="118">
        <f>AW10+AW31</f>
        <v>518</v>
      </c>
      <c r="AX32" s="118">
        <f>AX10+AX31</f>
        <v>27</v>
      </c>
      <c r="AY32" s="212" t="s">
        <v>17</v>
      </c>
      <c r="AZ32" s="131">
        <f t="shared" ref="AZ32:BE32" si="29">AZ10+AZ31</f>
        <v>91</v>
      </c>
      <c r="BA32" s="131">
        <f t="shared" si="29"/>
        <v>1400</v>
      </c>
      <c r="BB32" s="131">
        <f t="shared" si="29"/>
        <v>171</v>
      </c>
      <c r="BC32" s="131">
        <f t="shared" si="29"/>
        <v>2800</v>
      </c>
      <c r="BD32" s="131">
        <f t="shared" si="29"/>
        <v>240</v>
      </c>
      <c r="BE32" s="131">
        <f t="shared" si="29"/>
        <v>299</v>
      </c>
    </row>
    <row r="33" spans="1:59" ht="18.75" customHeight="1" x14ac:dyDescent="0.3">
      <c r="A33" s="132"/>
      <c r="B33" s="133"/>
      <c r="C33" s="134" t="s">
        <v>16</v>
      </c>
      <c r="D33" s="530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566"/>
      <c r="R33" s="566"/>
      <c r="S33" s="566"/>
      <c r="T33" s="566"/>
      <c r="U33" s="566"/>
      <c r="V33" s="566"/>
      <c r="W33" s="566"/>
      <c r="X33" s="566"/>
      <c r="Y33" s="566"/>
      <c r="Z33" s="566"/>
      <c r="AA33" s="566"/>
      <c r="AB33" s="530"/>
      <c r="AC33" s="566"/>
      <c r="AD33" s="566"/>
      <c r="AE33" s="566"/>
      <c r="AF33" s="566"/>
      <c r="AG33" s="566"/>
      <c r="AH33" s="566"/>
      <c r="AI33" s="566"/>
      <c r="AJ33" s="566"/>
      <c r="AK33" s="566"/>
      <c r="AL33" s="566"/>
      <c r="AM33" s="566"/>
      <c r="AN33" s="566"/>
      <c r="AO33" s="566"/>
      <c r="AP33" s="566"/>
      <c r="AQ33" s="566"/>
      <c r="AR33" s="566"/>
      <c r="AS33" s="566"/>
      <c r="AT33" s="566"/>
      <c r="AU33" s="566"/>
      <c r="AV33" s="566"/>
      <c r="AW33" s="566"/>
      <c r="AX33" s="566"/>
      <c r="AY33" s="566"/>
      <c r="AZ33" s="526"/>
      <c r="BA33" s="567"/>
      <c r="BB33" s="567"/>
      <c r="BC33" s="567"/>
      <c r="BD33" s="567"/>
      <c r="BE33" s="567"/>
      <c r="BF33" s="205"/>
      <c r="BG33" s="205"/>
    </row>
    <row r="34" spans="1:59" s="2" customFormat="1" ht="15.75" customHeight="1" x14ac:dyDescent="0.25">
      <c r="A34" s="50"/>
      <c r="B34" s="53" t="s">
        <v>15</v>
      </c>
      <c r="C34" s="52" t="s">
        <v>54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6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s="2" customFormat="1" ht="15.75" customHeight="1" x14ac:dyDescent="0.25">
      <c r="A35" s="54"/>
      <c r="B35" s="53" t="s">
        <v>15</v>
      </c>
      <c r="C35" s="52" t="s">
        <v>55</v>
      </c>
      <c r="D35" s="56"/>
      <c r="E35" s="6" t="str">
        <f>IF(D35*14=0,"",D35*14)</f>
        <v/>
      </c>
      <c r="F35" s="56"/>
      <c r="G35" s="6" t="str">
        <f>IF(F35*14=0,"",F35*14)</f>
        <v/>
      </c>
      <c r="H35" s="56"/>
      <c r="I35" s="59"/>
      <c r="J35" s="57"/>
      <c r="K35" s="6" t="str">
        <f>IF(J35*14=0,"",J35*14)</f>
        <v/>
      </c>
      <c r="L35" s="56"/>
      <c r="M35" s="6" t="str">
        <f>IF(L35*14=0,"",L35*14)</f>
        <v/>
      </c>
      <c r="N35" s="56"/>
      <c r="O35" s="60"/>
      <c r="P35" s="56"/>
      <c r="Q35" s="6" t="str">
        <f>IF(P35*14=0,"",P35*14)</f>
        <v/>
      </c>
      <c r="R35" s="56"/>
      <c r="S35" s="6" t="str">
        <f>IF(R35*14=0,"",R35*14)</f>
        <v/>
      </c>
      <c r="T35" s="56"/>
      <c r="U35" s="59"/>
      <c r="V35" s="57"/>
      <c r="W35" s="6" t="str">
        <f>IF(V35*14=0,"",V35*14)</f>
        <v/>
      </c>
      <c r="X35" s="56"/>
      <c r="Y35" s="6" t="str">
        <f>IF(X35*14=0,"",X35*14)</f>
        <v/>
      </c>
      <c r="Z35" s="56"/>
      <c r="AA35" s="60"/>
      <c r="AB35" s="56"/>
      <c r="AC35" s="6" t="str">
        <f>IF(AB35*14=0,"",AB35*14)</f>
        <v/>
      </c>
      <c r="AD35" s="56"/>
      <c r="AE35" s="6" t="str">
        <f>IF(AD35*14=0,"",AD35*14)</f>
        <v/>
      </c>
      <c r="AF35" s="56"/>
      <c r="AG35" s="59"/>
      <c r="AH35" s="57"/>
      <c r="AI35" s="6" t="str">
        <f>IF(AH35*14=0,"",AH35*14)</f>
        <v/>
      </c>
      <c r="AJ35" s="56"/>
      <c r="AK35" s="6" t="str">
        <f>IF(AJ35*14=0,"",AJ35*14)</f>
        <v/>
      </c>
      <c r="AL35" s="56"/>
      <c r="AM35" s="60"/>
      <c r="AN35" s="57"/>
      <c r="AO35" s="6" t="str">
        <f>IF(AN35*14=0,"",AN35*14)</f>
        <v/>
      </c>
      <c r="AP35" s="58"/>
      <c r="AQ35" s="6" t="str">
        <f>IF(AP35*14=0,"",AP35*14)</f>
        <v/>
      </c>
      <c r="AR35" s="58"/>
      <c r="AS35" s="61"/>
      <c r="AT35" s="56"/>
      <c r="AU35" s="6" t="str">
        <f>IF(AT35*14=0,"",AT35*14)</f>
        <v/>
      </c>
      <c r="AV35" s="56"/>
      <c r="AW35" s="6" t="str">
        <f>IF(AV35*14=0,"",AV35*14)</f>
        <v/>
      </c>
      <c r="AX35" s="56"/>
      <c r="AY35" s="56"/>
      <c r="AZ35" s="8" t="str">
        <f>IF(D35+J35+P35+V35+AB35+AH35+AN35+AT35=0,"",D35+J35+P35+V35+AB35+AH35+AN35+AT35)</f>
        <v/>
      </c>
      <c r="BA35" s="18" t="str">
        <f>IF((P35+V35+AB35+AH35+AN35+AT35)*14=0,"",(P35+V35+AB35+AH35+AN35+AT35)*14)</f>
        <v/>
      </c>
      <c r="BB35" s="9" t="str">
        <f>IF(F35+L35+R35+X35+AD35+AJ35+AP35+AV35=0,"",F35+L35+R35+X35+AD35+AJ35+AP35+AV35)</f>
        <v/>
      </c>
      <c r="BC35" s="6" t="str">
        <f>IF((L35+F35+R35+X35+AD35+AJ35+AP35+AV35)*14=0,"",(L35+F35+R35+X35+AD35+AJ35+AP35+AV35)*14)</f>
        <v/>
      </c>
      <c r="BD35" s="63" t="s">
        <v>17</v>
      </c>
      <c r="BE35" s="198" t="str">
        <f>IF(D35+F35+L35+J35+P35+R35+V35+X35+AB35+AD35+AH35+AJ35+AN35+AP35+AT35+AV35=0,"",D35+F35+L35+J35+P35+R35+V35+X35+AB35+AD35+AH35+AJ35+AN35+AP35+AT35+AV35)</f>
        <v/>
      </c>
      <c r="BF35" s="201"/>
      <c r="BG35" s="201"/>
    </row>
    <row r="36" spans="1:59" s="2" customFormat="1" ht="15.75" customHeight="1" thickBot="1" x14ac:dyDescent="0.3">
      <c r="A36" s="99"/>
      <c r="B36" s="53" t="s">
        <v>15</v>
      </c>
      <c r="C36" s="52" t="s">
        <v>56</v>
      </c>
      <c r="D36" s="56"/>
      <c r="E36" s="6" t="str">
        <f>IF(D36*14=0,"",D36*14)</f>
        <v/>
      </c>
      <c r="F36" s="56"/>
      <c r="G36" s="6" t="str">
        <f>IF(F36*14=0,"",F36*14)</f>
        <v/>
      </c>
      <c r="H36" s="56"/>
      <c r="I36" s="59"/>
      <c r="J36" s="57"/>
      <c r="K36" s="6" t="str">
        <f>IF(J36*14=0,"",J36*14)</f>
        <v/>
      </c>
      <c r="L36" s="56"/>
      <c r="M36" s="6" t="str">
        <f>IF(L36*14=0,"",L36*14)</f>
        <v/>
      </c>
      <c r="N36" s="56"/>
      <c r="O36" s="60"/>
      <c r="P36" s="56"/>
      <c r="Q36" s="6" t="str">
        <f>IF(P36*14=0,"",P36*14)</f>
        <v/>
      </c>
      <c r="R36" s="56"/>
      <c r="S36" s="6" t="str">
        <f>IF(R36*14=0,"",R36*14)</f>
        <v/>
      </c>
      <c r="T36" s="56"/>
      <c r="U36" s="59"/>
      <c r="V36" s="57"/>
      <c r="W36" s="6" t="str">
        <f>IF(V36*14=0,"",V36*14)</f>
        <v/>
      </c>
      <c r="X36" s="56"/>
      <c r="Y36" s="6" t="str">
        <f>IF(X36*14=0,"",X36*14)</f>
        <v/>
      </c>
      <c r="Z36" s="56"/>
      <c r="AA36" s="60"/>
      <c r="AB36" s="56"/>
      <c r="AC36" s="6" t="str">
        <f>IF(AB36*14=0,"",AB36*14)</f>
        <v/>
      </c>
      <c r="AD36" s="56"/>
      <c r="AE36" s="6" t="str">
        <f>IF(AD36*14=0,"",AD36*14)</f>
        <v/>
      </c>
      <c r="AF36" s="56"/>
      <c r="AG36" s="59"/>
      <c r="AH36" s="57"/>
      <c r="AI36" s="6" t="str">
        <f>IF(AH36*14=0,"",AH36*14)</f>
        <v/>
      </c>
      <c r="AJ36" s="56"/>
      <c r="AK36" s="6" t="str">
        <f>IF(AJ36*14=0,"",AJ36*14)</f>
        <v/>
      </c>
      <c r="AL36" s="56"/>
      <c r="AM36" s="60"/>
      <c r="AN36" s="57"/>
      <c r="AO36" s="6" t="str">
        <f>IF(AN36*14=0,"",AN36*14)</f>
        <v/>
      </c>
      <c r="AP36" s="58"/>
      <c r="AQ36" s="6" t="str">
        <f>IF(AP36*14=0,"",AP36*14)</f>
        <v/>
      </c>
      <c r="AR36" s="58"/>
      <c r="AS36" s="61"/>
      <c r="AT36" s="56"/>
      <c r="AU36" s="6" t="str">
        <f>IF(AT36*14=0,"",AT36*14)</f>
        <v/>
      </c>
      <c r="AV36" s="56"/>
      <c r="AW36" s="6" t="str">
        <f>IF(AV36*14=0,"",AV36*14)</f>
        <v/>
      </c>
      <c r="AX36" s="56"/>
      <c r="AY36" s="56"/>
      <c r="AZ36" s="8" t="str">
        <f>IF(D36+J36+P36+V36+AB36+AH36+AN36+AT36=0,"",D36+J36+P36+V36+AB36+AH36+AN36+AT36)</f>
        <v/>
      </c>
      <c r="BA36" s="18" t="str">
        <f>IF((P36+V36+AB36+AH36+AN36+AT36)*14=0,"",(P36+V36+AB36+AH36+AN36+AT36)*14)</f>
        <v/>
      </c>
      <c r="BB36" s="9" t="str">
        <f>IF(F36+L36+R36+X36+AD36+AJ36+AP36+AV36=0,"",F36+L36+R36+X36+AD36+AJ36+AP36+AV36)</f>
        <v/>
      </c>
      <c r="BC36" s="18" t="str">
        <f>IF((L36+F36+R36+X36+AD36+AJ36+AP36+AV36)*14=0,"",(L36+F36+R36+X36+AD36+AJ36+AP36+AV36)*14)</f>
        <v/>
      </c>
      <c r="BD36" s="63" t="s">
        <v>17</v>
      </c>
      <c r="BE36" s="198" t="str">
        <f>IF(D36+F36+L36+J36+P36+R36+V36+X36+AB36+AD36+AH36+AJ36+AN36+AP36+AT36+AV36=0,"",D36+F36+L36+J36+P36+R36+V36+X36+AB36+AD36+AH36+AJ36+AN36+AP36+AT36+AV36)</f>
        <v/>
      </c>
      <c r="BF36" s="201"/>
      <c r="BG36" s="201"/>
    </row>
    <row r="37" spans="1:59" ht="15.75" customHeight="1" thickBot="1" x14ac:dyDescent="0.35">
      <c r="A37" s="135"/>
      <c r="B37" s="136"/>
      <c r="C37" s="137" t="s">
        <v>18</v>
      </c>
      <c r="D37" s="138">
        <f>SUM(D34:D36)</f>
        <v>0</v>
      </c>
      <c r="E37" s="139" t="str">
        <f>IF(D37*14=0,"",D37*14)</f>
        <v/>
      </c>
      <c r="F37" s="140">
        <f>SUM(F34:F36)</f>
        <v>0</v>
      </c>
      <c r="G37" s="139" t="str">
        <f>IF(F37*14=0,"",F37*14)</f>
        <v/>
      </c>
      <c r="H37" s="141" t="s">
        <v>17</v>
      </c>
      <c r="I37" s="142" t="s">
        <v>17</v>
      </c>
      <c r="J37" s="143">
        <f>SUM(J34:J36)</f>
        <v>0</v>
      </c>
      <c r="K37" s="139" t="str">
        <f>IF(J37*14=0,"",J37*14)</f>
        <v/>
      </c>
      <c r="L37" s="140">
        <f>SUM(L34:L36)</f>
        <v>0</v>
      </c>
      <c r="M37" s="139" t="str">
        <f>IF(L37*14=0,"",L37*14)</f>
        <v/>
      </c>
      <c r="N37" s="141" t="s">
        <v>17</v>
      </c>
      <c r="O37" s="142" t="s">
        <v>17</v>
      </c>
      <c r="P37" s="138">
        <f>SUM(P34:P36)</f>
        <v>0</v>
      </c>
      <c r="Q37" s="139" t="str">
        <f>IF(P37*14=0,"",P37*14)</f>
        <v/>
      </c>
      <c r="R37" s="140">
        <f>SUM(R34:R36)</f>
        <v>0</v>
      </c>
      <c r="S37" s="139" t="str">
        <f>IF(R37*14=0,"",R37*14)</f>
        <v/>
      </c>
      <c r="T37" s="144" t="s">
        <v>17</v>
      </c>
      <c r="U37" s="142" t="s">
        <v>17</v>
      </c>
      <c r="V37" s="143">
        <f>SUM(V34:V36)</f>
        <v>0</v>
      </c>
      <c r="W37" s="139" t="str">
        <f>IF(V37*14=0,"",V37*14)</f>
        <v/>
      </c>
      <c r="X37" s="140">
        <f>SUM(X34:X36)</f>
        <v>0</v>
      </c>
      <c r="Y37" s="139" t="str">
        <f>IF(X37*14=0,"",X37*14)</f>
        <v/>
      </c>
      <c r="Z37" s="141" t="s">
        <v>17</v>
      </c>
      <c r="AA37" s="142" t="s">
        <v>17</v>
      </c>
      <c r="AB37" s="138">
        <f>SUM(AB34:AB36)</f>
        <v>0</v>
      </c>
      <c r="AC37" s="139" t="str">
        <f>IF(AB37*14=0,"",AB37*14)</f>
        <v/>
      </c>
      <c r="AD37" s="140">
        <f>SUM(AD34:AD36)</f>
        <v>0</v>
      </c>
      <c r="AE37" s="139" t="str">
        <f>IF(AD37*14=0,"",AD37*14)</f>
        <v/>
      </c>
      <c r="AF37" s="141" t="s">
        <v>17</v>
      </c>
      <c r="AG37" s="142" t="s">
        <v>17</v>
      </c>
      <c r="AH37" s="143">
        <f>SUM(AH34:AH36)</f>
        <v>0</v>
      </c>
      <c r="AI37" s="139" t="str">
        <f>IF(AH37*14=0,"",AH37*14)</f>
        <v/>
      </c>
      <c r="AJ37" s="140">
        <f>SUM(AJ34:AJ36)</f>
        <v>0</v>
      </c>
      <c r="AK37" s="139" t="str">
        <f>IF(AJ37*14=0,"",AJ37*14)</f>
        <v/>
      </c>
      <c r="AL37" s="141" t="s">
        <v>17</v>
      </c>
      <c r="AM37" s="142" t="s">
        <v>17</v>
      </c>
      <c r="AN37" s="138">
        <f>SUM(AN34:AN36)</f>
        <v>0</v>
      </c>
      <c r="AO37" s="139" t="str">
        <f>IF(AN37*14=0,"",AN37*14)</f>
        <v/>
      </c>
      <c r="AP37" s="140">
        <f>SUM(AP34:AP36)</f>
        <v>0</v>
      </c>
      <c r="AQ37" s="139" t="str">
        <f>IF(AP37*14=0,"",AP37*14)</f>
        <v/>
      </c>
      <c r="AR37" s="144" t="s">
        <v>17</v>
      </c>
      <c r="AS37" s="142" t="s">
        <v>17</v>
      </c>
      <c r="AT37" s="143">
        <f>SUM(AT34:AT36)</f>
        <v>0</v>
      </c>
      <c r="AU37" s="139" t="str">
        <f>IF(AT37*14=0,"",AT37*14)</f>
        <v/>
      </c>
      <c r="AV37" s="140">
        <f>SUM(AV34:AV36)</f>
        <v>0</v>
      </c>
      <c r="AW37" s="139" t="str">
        <f>IF(AV37*14=0,"",AV37*14)</f>
        <v/>
      </c>
      <c r="AX37" s="141" t="s">
        <v>17</v>
      </c>
      <c r="AY37" s="142" t="s">
        <v>17</v>
      </c>
      <c r="AZ37" s="145" t="str">
        <f>IF(D37+J37+P37+V37=0,"",D37+J37+P37+V37)</f>
        <v/>
      </c>
      <c r="BA37" s="228" t="str">
        <f>IF((P37+V37+AB37+AH37+AN37+AT37)*14=0,"",(P37+V37+AB37+AH37+AN37+AT37)*14)</f>
        <v/>
      </c>
      <c r="BB37" s="229" t="str">
        <f>IF(F37+L37+R37+X37=0,"",F37+L37+R37+X37)</f>
        <v/>
      </c>
      <c r="BC37" s="230" t="str">
        <f>IF((L37+F37+R37+X37+AD37+AJ37+AP37+AV37)*14=0,"",(L37+F37+R37+X37+AD37+AJ37+AP37+AV37)*14)</f>
        <v/>
      </c>
      <c r="BD37" s="141" t="s">
        <v>17</v>
      </c>
      <c r="BE37" s="146" t="s">
        <v>43</v>
      </c>
    </row>
    <row r="38" spans="1:59" ht="15.75" customHeight="1" thickBot="1" x14ac:dyDescent="0.35">
      <c r="A38" s="147"/>
      <c r="B38" s="148"/>
      <c r="C38" s="149" t="s">
        <v>45</v>
      </c>
      <c r="D38" s="150">
        <f>D32+D37</f>
        <v>0</v>
      </c>
      <c r="E38" s="151" t="str">
        <f>IF(D38*14=0,"",D38*14)</f>
        <v/>
      </c>
      <c r="F38" s="152">
        <f>F32+F37</f>
        <v>30</v>
      </c>
      <c r="G38" s="151">
        <f>IF(F38*14=0,"",F38*14)</f>
        <v>420</v>
      </c>
      <c r="H38" s="153" t="s">
        <v>17</v>
      </c>
      <c r="I38" s="154" t="s">
        <v>17</v>
      </c>
      <c r="J38" s="155">
        <f>J32+J37</f>
        <v>16</v>
      </c>
      <c r="K38" s="151">
        <f>IF(J38*14=0,"",J38*14)</f>
        <v>224</v>
      </c>
      <c r="L38" s="152">
        <f>L32+L37</f>
        <v>17</v>
      </c>
      <c r="M38" s="151">
        <f>IF(L38*14=0,"",L38*14)</f>
        <v>238</v>
      </c>
      <c r="N38" s="153" t="s">
        <v>17</v>
      </c>
      <c r="O38" s="154" t="s">
        <v>17</v>
      </c>
      <c r="P38" s="150">
        <f>P32+P37</f>
        <v>10</v>
      </c>
      <c r="Q38" s="151">
        <f>IF(P38*14=0,"",P38*14)</f>
        <v>140</v>
      </c>
      <c r="R38" s="152">
        <f>R32+R37</f>
        <v>21</v>
      </c>
      <c r="S38" s="151">
        <f>IF(R38*14=0,"",R38*14)</f>
        <v>294</v>
      </c>
      <c r="T38" s="156" t="s">
        <v>17</v>
      </c>
      <c r="U38" s="154" t="s">
        <v>17</v>
      </c>
      <c r="V38" s="155">
        <f>V32+V37</f>
        <v>18</v>
      </c>
      <c r="W38" s="151">
        <f>IF(V38*14=0,"",V38*14)</f>
        <v>252</v>
      </c>
      <c r="X38" s="152">
        <f>X32+X37</f>
        <v>15</v>
      </c>
      <c r="Y38" s="151">
        <f>IF(X38*14=0,"",X38*14)</f>
        <v>210</v>
      </c>
      <c r="Z38" s="153" t="s">
        <v>17</v>
      </c>
      <c r="AA38" s="154" t="s">
        <v>17</v>
      </c>
      <c r="AB38" s="150">
        <f>AB32+AB37</f>
        <v>11</v>
      </c>
      <c r="AC38" s="151">
        <f>IF(AB38*14=0,"",AB38*14)</f>
        <v>154</v>
      </c>
      <c r="AD38" s="152">
        <f>AD32+AD37</f>
        <v>22</v>
      </c>
      <c r="AE38" s="151">
        <f>IF(AD38*14=0,"",AD38*14)</f>
        <v>308</v>
      </c>
      <c r="AF38" s="153" t="s">
        <v>17</v>
      </c>
      <c r="AG38" s="154" t="s">
        <v>17</v>
      </c>
      <c r="AH38" s="155">
        <f>AH32+AH37</f>
        <v>12</v>
      </c>
      <c r="AI38" s="151">
        <f>IF(AH38*14=0,"",AH38*14)</f>
        <v>168</v>
      </c>
      <c r="AJ38" s="152">
        <f>AJ32+AJ37</f>
        <v>17</v>
      </c>
      <c r="AK38" s="151">
        <f>IF(AJ38*14=0,"",AJ38*14)</f>
        <v>238</v>
      </c>
      <c r="AL38" s="153" t="s">
        <v>17</v>
      </c>
      <c r="AM38" s="154" t="s">
        <v>17</v>
      </c>
      <c r="AN38" s="150">
        <f>AN32+AN37</f>
        <v>14</v>
      </c>
      <c r="AO38" s="151">
        <f>IF(AN38*14=0,"",AN38*14)</f>
        <v>196</v>
      </c>
      <c r="AP38" s="152">
        <f>AP32+AP37</f>
        <v>18</v>
      </c>
      <c r="AQ38" s="151">
        <f>IF(AP38*14=0,"",AP38*14)</f>
        <v>252</v>
      </c>
      <c r="AR38" s="156" t="s">
        <v>17</v>
      </c>
      <c r="AS38" s="154" t="s">
        <v>17</v>
      </c>
      <c r="AT38" s="155">
        <f>AT32+AT37</f>
        <v>0</v>
      </c>
      <c r="AU38" s="151" t="str">
        <f>IF(AT38*14=0,"",AT38*14)</f>
        <v/>
      </c>
      <c r="AV38" s="152">
        <f>AV32+AV37</f>
        <v>37</v>
      </c>
      <c r="AW38" s="151">
        <f>IF(AV38*14=0,"",AV38*14)</f>
        <v>518</v>
      </c>
      <c r="AX38" s="153" t="s">
        <v>17</v>
      </c>
      <c r="AY38" s="154" t="s">
        <v>17</v>
      </c>
      <c r="AZ38" s="157">
        <f>IF(D38+J38+P38+V38+AB38+AN38+AT38+AH38=0,"",D38+J38+P38+V38+AB38+AN38+AT38+AH38)</f>
        <v>81</v>
      </c>
      <c r="BA38" s="231">
        <f>IF((P38+V38+AB38+AH38+AN38+AT38)*14=0,"",(P38+V38+AB38+AH38+AN38+AT38)*14)</f>
        <v>910</v>
      </c>
      <c r="BB38" s="145">
        <f>IF(F38+L38+R38+X38+AD38+AP38+AV38+AJ38=0,"",F38+L38+R38+X38+AD38+AP38+AV38+AJ38)</f>
        <v>177</v>
      </c>
      <c r="BC38" s="232">
        <f>IF((L38+F38+R38+X38+AD38+AJ38+AP38+AV38)*14=0,"",(L38+F38+R38+X38+AD38+AJ38+AP38+AV38)*14)</f>
        <v>2478</v>
      </c>
      <c r="BD38" s="153" t="s">
        <v>17</v>
      </c>
      <c r="BE38" s="158" t="s">
        <v>43</v>
      </c>
    </row>
    <row r="39" spans="1:59" ht="15.75" customHeight="1" thickTop="1" x14ac:dyDescent="0.3">
      <c r="A39" s="159"/>
      <c r="B39" s="227"/>
      <c r="C39" s="160"/>
      <c r="D39" s="530"/>
      <c r="E39" s="566"/>
      <c r="F39" s="566"/>
      <c r="G39" s="566"/>
      <c r="H39" s="566"/>
      <c r="I39" s="566"/>
      <c r="J39" s="566"/>
      <c r="K39" s="566"/>
      <c r="L39" s="566"/>
      <c r="M39" s="566"/>
      <c r="N39" s="566"/>
      <c r="O39" s="566"/>
      <c r="P39" s="566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30"/>
      <c r="AC39" s="566"/>
      <c r="AD39" s="566"/>
      <c r="AE39" s="566"/>
      <c r="AF39" s="566"/>
      <c r="AG39" s="566"/>
      <c r="AH39" s="566"/>
      <c r="AI39" s="566"/>
      <c r="AJ39" s="566"/>
      <c r="AK39" s="566"/>
      <c r="AL39" s="566"/>
      <c r="AM39" s="566"/>
      <c r="AN39" s="566"/>
      <c r="AO39" s="566"/>
      <c r="AP39" s="566"/>
      <c r="AQ39" s="566"/>
      <c r="AR39" s="566"/>
      <c r="AS39" s="566"/>
      <c r="AT39" s="566"/>
      <c r="AU39" s="566"/>
      <c r="AV39" s="566"/>
      <c r="AW39" s="566"/>
      <c r="AX39" s="566"/>
      <c r="AY39" s="566"/>
      <c r="AZ39" s="526"/>
      <c r="BA39" s="567"/>
      <c r="BB39" s="567"/>
      <c r="BC39" s="567"/>
      <c r="BD39" s="567"/>
      <c r="BE39" s="567"/>
      <c r="BF39" s="205"/>
      <c r="BG39" s="205"/>
    </row>
    <row r="40" spans="1:59" ht="15.75" customHeight="1" x14ac:dyDescent="0.25">
      <c r="A40" s="191"/>
      <c r="B40" s="108" t="s">
        <v>15</v>
      </c>
      <c r="C40" s="184" t="s">
        <v>20</v>
      </c>
      <c r="D40" s="186"/>
      <c r="E40" s="69"/>
      <c r="F40" s="69"/>
      <c r="G40" s="69"/>
      <c r="H40" s="70"/>
      <c r="I40" s="189"/>
      <c r="J40" s="188"/>
      <c r="K40" s="69"/>
      <c r="L40" s="69"/>
      <c r="M40" s="69"/>
      <c r="N40" s="70"/>
      <c r="O40" s="18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18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2"/>
      <c r="AN40" s="188"/>
      <c r="AO40" s="69"/>
      <c r="AP40" s="69"/>
      <c r="AQ40" s="69"/>
      <c r="AR40" s="70"/>
      <c r="AS40" s="18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5.75" customHeight="1" x14ac:dyDescent="0.25">
      <c r="A41" s="182"/>
      <c r="B41" s="72" t="s">
        <v>15</v>
      </c>
      <c r="C41" s="185" t="s">
        <v>21</v>
      </c>
      <c r="D41" s="187"/>
      <c r="E41" s="69"/>
      <c r="F41" s="69"/>
      <c r="G41" s="69"/>
      <c r="H41" s="70"/>
      <c r="I41" s="49"/>
      <c r="J41" s="188"/>
      <c r="K41" s="69"/>
      <c r="L41" s="69"/>
      <c r="M41" s="69"/>
      <c r="N41" s="70"/>
      <c r="O41" s="49"/>
      <c r="P41" s="190"/>
      <c r="Q41" s="69"/>
      <c r="R41" s="69"/>
      <c r="S41" s="69"/>
      <c r="T41" s="70"/>
      <c r="U41" s="70"/>
      <c r="V41" s="190"/>
      <c r="W41" s="69"/>
      <c r="X41" s="69"/>
      <c r="Y41" s="69"/>
      <c r="Z41" s="70"/>
      <c r="AA41" s="49"/>
      <c r="AB41" s="188"/>
      <c r="AC41" s="69"/>
      <c r="AD41" s="69"/>
      <c r="AE41" s="69"/>
      <c r="AF41" s="70"/>
      <c r="AG41" s="70"/>
      <c r="AH41" s="70"/>
      <c r="AI41" s="69"/>
      <c r="AJ41" s="69"/>
      <c r="AK41" s="65"/>
      <c r="AL41" s="89"/>
      <c r="AM41" s="193"/>
      <c r="AN41" s="188"/>
      <c r="AO41" s="69"/>
      <c r="AP41" s="69"/>
      <c r="AQ41" s="69"/>
      <c r="AR41" s="70"/>
      <c r="AS41" s="49"/>
      <c r="AT41" s="188"/>
      <c r="AU41" s="69"/>
      <c r="AV41" s="69"/>
      <c r="AW41" s="13"/>
      <c r="AX41" s="7"/>
      <c r="AY41" s="71"/>
      <c r="AZ41" s="164"/>
      <c r="BA41" s="165"/>
      <c r="BB41" s="165"/>
      <c r="BC41" s="165"/>
      <c r="BD41" s="165"/>
      <c r="BE41" s="165"/>
      <c r="BF41" s="206"/>
      <c r="BG41" s="206"/>
    </row>
    <row r="42" spans="1:59" ht="15.75" customHeight="1" x14ac:dyDescent="0.25">
      <c r="A42" s="182"/>
      <c r="B42" s="72" t="s">
        <v>15</v>
      </c>
      <c r="C42" s="185" t="s">
        <v>33</v>
      </c>
      <c r="D42" s="187"/>
      <c r="E42" s="69"/>
      <c r="F42" s="69"/>
      <c r="G42" s="69"/>
      <c r="H42" s="70"/>
      <c r="I42" s="49"/>
      <c r="J42" s="188"/>
      <c r="K42" s="69"/>
      <c r="L42" s="69"/>
      <c r="M42" s="69"/>
      <c r="N42" s="70"/>
      <c r="O42" s="49"/>
      <c r="P42" s="190"/>
      <c r="Q42" s="69"/>
      <c r="R42" s="69"/>
      <c r="S42" s="69"/>
      <c r="T42" s="70"/>
      <c r="U42" s="70"/>
      <c r="V42" s="190"/>
      <c r="W42" s="69"/>
      <c r="X42" s="69"/>
      <c r="Y42" s="69"/>
      <c r="Z42" s="70"/>
      <c r="AA42" s="49"/>
      <c r="AB42" s="188"/>
      <c r="AC42" s="69"/>
      <c r="AD42" s="69"/>
      <c r="AE42" s="69"/>
      <c r="AF42" s="70"/>
      <c r="AG42" s="70"/>
      <c r="AH42" s="70"/>
      <c r="AI42" s="69"/>
      <c r="AJ42" s="69"/>
      <c r="AK42" s="65"/>
      <c r="AL42" s="89"/>
      <c r="AM42" s="193"/>
      <c r="AN42" s="188"/>
      <c r="AO42" s="69"/>
      <c r="AP42" s="69"/>
      <c r="AQ42" s="69"/>
      <c r="AR42" s="70"/>
      <c r="AS42" s="49"/>
      <c r="AT42" s="188"/>
      <c r="AU42" s="69"/>
      <c r="AV42" s="69"/>
      <c r="AW42" s="13"/>
      <c r="AX42" s="7"/>
      <c r="AY42" s="71"/>
      <c r="AZ42" s="164"/>
      <c r="BA42" s="165"/>
      <c r="BB42" s="165"/>
      <c r="BC42" s="165"/>
      <c r="BD42" s="165"/>
      <c r="BE42" s="165"/>
      <c r="BF42" s="206"/>
      <c r="BG42" s="206"/>
    </row>
    <row r="43" spans="1:59" ht="10.35" customHeight="1" x14ac:dyDescent="0.2">
      <c r="A43" s="537"/>
      <c r="B43" s="568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8"/>
      <c r="AX43" s="238"/>
      <c r="AY43" s="238"/>
      <c r="AZ43" s="161"/>
      <c r="BA43" s="162"/>
      <c r="BB43" s="162"/>
      <c r="BC43" s="162"/>
      <c r="BD43" s="162"/>
      <c r="BE43" s="163"/>
    </row>
    <row r="44" spans="1:59" ht="15.75" customHeight="1" x14ac:dyDescent="0.2">
      <c r="A44" s="534" t="s">
        <v>22</v>
      </c>
      <c r="B44" s="535"/>
      <c r="C44" s="535"/>
      <c r="D44" s="535"/>
      <c r="E44" s="535"/>
      <c r="F44" s="535"/>
      <c r="G44" s="535"/>
      <c r="H44" s="535"/>
      <c r="I44" s="535"/>
      <c r="J44" s="535"/>
      <c r="K44" s="535"/>
      <c r="L44" s="535"/>
      <c r="M44" s="535"/>
      <c r="N44" s="535"/>
      <c r="O44" s="535"/>
      <c r="P44" s="535"/>
      <c r="Q44" s="535"/>
      <c r="R44" s="535"/>
      <c r="S44" s="535"/>
      <c r="T44" s="535"/>
      <c r="U44" s="535"/>
      <c r="V44" s="535"/>
      <c r="W44" s="535"/>
      <c r="X44" s="535"/>
      <c r="Y44" s="535"/>
      <c r="Z44" s="535"/>
      <c r="AA44" s="535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61"/>
      <c r="BA44" s="162"/>
      <c r="BB44" s="162"/>
      <c r="BC44" s="162"/>
      <c r="BD44" s="162"/>
      <c r="BE44" s="163"/>
    </row>
    <row r="45" spans="1:59" ht="15.75" customHeight="1" x14ac:dyDescent="0.3">
      <c r="A45" s="166"/>
      <c r="B45" s="101"/>
      <c r="C45" s="167" t="s">
        <v>23</v>
      </c>
      <c r="D45" s="32"/>
      <c r="E45" s="33"/>
      <c r="F45" s="33"/>
      <c r="G45" s="33"/>
      <c r="H45" s="9"/>
      <c r="I45" s="34" t="str">
        <f>IF(COUNTIF(I12:I42,"A")=0,"",COUNTIF(I12:I42,"A"))</f>
        <v/>
      </c>
      <c r="J45" s="32"/>
      <c r="K45" s="33"/>
      <c r="L45" s="33"/>
      <c r="M45" s="33"/>
      <c r="N45" s="9"/>
      <c r="O45" s="34" t="str">
        <f>IF(COUNTIF(O12:O42,"A")=0,"",COUNTIF(O12:O42,"A"))</f>
        <v/>
      </c>
      <c r="P45" s="32"/>
      <c r="Q45" s="33"/>
      <c r="R45" s="33"/>
      <c r="S45" s="33"/>
      <c r="T45" s="9"/>
      <c r="U45" s="34" t="str">
        <f>IF(COUNTIF(U12:U42,"A")=0,"",COUNTIF(U12:U42,"A"))</f>
        <v/>
      </c>
      <c r="V45" s="32"/>
      <c r="W45" s="33"/>
      <c r="X45" s="33"/>
      <c r="Y45" s="33"/>
      <c r="Z45" s="9"/>
      <c r="AA45" s="34" t="str">
        <f>IF(COUNTIF(AA12:AA42,"A")=0,"",COUNTIF(AA12:AA42,"A"))</f>
        <v/>
      </c>
      <c r="AB45" s="32"/>
      <c r="AC45" s="33"/>
      <c r="AD45" s="33"/>
      <c r="AE45" s="33"/>
      <c r="AF45" s="9"/>
      <c r="AG45" s="34" t="str">
        <f>IF(COUNTIF(AG12:AG42,"A")=0,"",COUNTIF(AG12:AG42,"A"))</f>
        <v/>
      </c>
      <c r="AH45" s="32"/>
      <c r="AI45" s="33"/>
      <c r="AJ45" s="33"/>
      <c r="AK45" s="33"/>
      <c r="AL45" s="9"/>
      <c r="AM45" s="34" t="str">
        <f>IF(COUNTIF(AM12:AM42,"A")=0,"",COUNTIF(AM12:AM42,"A"))</f>
        <v/>
      </c>
      <c r="AN45" s="32"/>
      <c r="AO45" s="33"/>
      <c r="AP45" s="33"/>
      <c r="AQ45" s="33"/>
      <c r="AR45" s="9"/>
      <c r="AS45" s="34" t="str">
        <f>IF(COUNTIF(AS12:AS42,"A")=0,"",COUNTIF(AS12:AS42,"A"))</f>
        <v/>
      </c>
      <c r="AT45" s="32"/>
      <c r="AU45" s="33"/>
      <c r="AV45" s="33"/>
      <c r="AW45" s="33"/>
      <c r="AX45" s="9"/>
      <c r="AY45" s="34" t="str">
        <f>IF(COUNTIF(AY12:AY42,"A")=0,"",COUNTIF(AY12:AY42,"A"))</f>
        <v/>
      </c>
      <c r="AZ45" s="35"/>
      <c r="BA45" s="33"/>
      <c r="BB45" s="33"/>
      <c r="BC45" s="33"/>
      <c r="BD45" s="9"/>
      <c r="BE45" s="92" t="str">
        <f t="shared" ref="BE45:BE57" si="30">IF(SUM(I45:AY45)=0,"",SUM(I45:AY45))</f>
        <v/>
      </c>
    </row>
    <row r="46" spans="1:59" ht="15.75" customHeight="1" x14ac:dyDescent="0.3">
      <c r="A46" s="166"/>
      <c r="B46" s="101"/>
      <c r="C46" s="167" t="s">
        <v>24</v>
      </c>
      <c r="D46" s="32"/>
      <c r="E46" s="33"/>
      <c r="F46" s="33"/>
      <c r="G46" s="33"/>
      <c r="H46" s="9"/>
      <c r="I46" s="34" t="str">
        <f>IF(COUNTIF(I12:I42,"B")=0,"",COUNTIF(I12:I42,"B"))</f>
        <v/>
      </c>
      <c r="J46" s="32"/>
      <c r="K46" s="33"/>
      <c r="L46" s="33"/>
      <c r="M46" s="33"/>
      <c r="N46" s="9"/>
      <c r="O46" s="34" t="str">
        <f>IF(COUNTIF(O12:O42,"B")=0,"",COUNTIF(O12:O42,"B"))</f>
        <v/>
      </c>
      <c r="P46" s="32"/>
      <c r="Q46" s="33"/>
      <c r="R46" s="33"/>
      <c r="S46" s="33"/>
      <c r="T46" s="9"/>
      <c r="U46" s="34" t="str">
        <f>IF(COUNTIF(U12:U42,"B")=0,"",COUNTIF(U12:U42,"B"))</f>
        <v/>
      </c>
      <c r="V46" s="32"/>
      <c r="W46" s="33"/>
      <c r="X46" s="33"/>
      <c r="Y46" s="33"/>
      <c r="Z46" s="9"/>
      <c r="AA46" s="34" t="str">
        <f>IF(COUNTIF(AA12:AA42,"B")=0,"",COUNTIF(AA12:AA42,"B"))</f>
        <v/>
      </c>
      <c r="AB46" s="32"/>
      <c r="AC46" s="33"/>
      <c r="AD46" s="33"/>
      <c r="AE46" s="33"/>
      <c r="AF46" s="9"/>
      <c r="AG46" s="34" t="str">
        <f>IF(COUNTIF(AG12:AG42,"B")=0,"",COUNTIF(AG12:AG42,"B"))</f>
        <v/>
      </c>
      <c r="AH46" s="32"/>
      <c r="AI46" s="33"/>
      <c r="AJ46" s="33"/>
      <c r="AK46" s="33"/>
      <c r="AL46" s="9"/>
      <c r="AM46" s="34" t="str">
        <f>IF(COUNTIF(AM12:AM42,"B")=0,"",COUNTIF(AM12:AM42,"B"))</f>
        <v/>
      </c>
      <c r="AN46" s="32"/>
      <c r="AO46" s="33"/>
      <c r="AP46" s="33"/>
      <c r="AQ46" s="33"/>
      <c r="AR46" s="9"/>
      <c r="AS46" s="34" t="str">
        <f>IF(COUNTIF(AS12:AS42,"B")=0,"",COUNTIF(AS12:AS42,"B"))</f>
        <v/>
      </c>
      <c r="AT46" s="32"/>
      <c r="AU46" s="33"/>
      <c r="AV46" s="33"/>
      <c r="AW46" s="33"/>
      <c r="AX46" s="9"/>
      <c r="AY46" s="34" t="str">
        <f>IF(COUNTIF(AY12:AY42,"B")=0,"",COUNTIF(AY12:AY42,"B"))</f>
        <v/>
      </c>
      <c r="AZ46" s="35"/>
      <c r="BA46" s="33"/>
      <c r="BB46" s="33"/>
      <c r="BC46" s="33"/>
      <c r="BD46" s="9"/>
      <c r="BE46" s="92" t="str">
        <f t="shared" si="30"/>
        <v/>
      </c>
    </row>
    <row r="47" spans="1:59" ht="15.75" customHeight="1" x14ac:dyDescent="0.3">
      <c r="A47" s="166"/>
      <c r="B47" s="101"/>
      <c r="C47" s="167" t="s">
        <v>64</v>
      </c>
      <c r="D47" s="32"/>
      <c r="E47" s="33"/>
      <c r="F47" s="33"/>
      <c r="G47" s="33"/>
      <c r="H47" s="9"/>
      <c r="I47" s="34" t="str">
        <f>IF(COUNTIF(I12:I42,"ÉÉ")=0,"",COUNTIF(I12:I42,"ÉÉ"))</f>
        <v/>
      </c>
      <c r="J47" s="32"/>
      <c r="K47" s="33"/>
      <c r="L47" s="33"/>
      <c r="M47" s="33"/>
      <c r="N47" s="9"/>
      <c r="O47" s="34" t="str">
        <f>IF(COUNTIF(O12:O42,"ÉÉ")=0,"",COUNTIF(O12:O42,"ÉÉ"))</f>
        <v/>
      </c>
      <c r="P47" s="32"/>
      <c r="Q47" s="33"/>
      <c r="R47" s="33"/>
      <c r="S47" s="33"/>
      <c r="T47" s="9"/>
      <c r="U47" s="34" t="str">
        <f>IF(COUNTIF(U12:U42,"ÉÉ")=0,"",COUNTIF(U12:U42,"ÉÉ"))</f>
        <v/>
      </c>
      <c r="V47" s="32"/>
      <c r="W47" s="33"/>
      <c r="X47" s="33"/>
      <c r="Y47" s="33"/>
      <c r="Z47" s="9"/>
      <c r="AA47" s="34" t="str">
        <f>IF(COUNTIF(AA12:AA42,"ÉÉ")=0,"",COUNTIF(AA12:AA42,"ÉÉ"))</f>
        <v/>
      </c>
      <c r="AB47" s="32"/>
      <c r="AC47" s="33"/>
      <c r="AD47" s="33"/>
      <c r="AE47" s="33"/>
      <c r="AF47" s="9"/>
      <c r="AG47" s="34" t="str">
        <f>IF(COUNTIF(AG12:AG42,"ÉÉ")=0,"",COUNTIF(AG12:AG42,"ÉÉ"))</f>
        <v/>
      </c>
      <c r="AH47" s="32"/>
      <c r="AI47" s="33"/>
      <c r="AJ47" s="33"/>
      <c r="AK47" s="33"/>
      <c r="AL47" s="9"/>
      <c r="AM47" s="34" t="str">
        <f>IF(COUNTIF(AM12:AM42,"ÉÉ")=0,"",COUNTIF(AM12:AM42,"ÉÉ"))</f>
        <v/>
      </c>
      <c r="AN47" s="32"/>
      <c r="AO47" s="33"/>
      <c r="AP47" s="33"/>
      <c r="AQ47" s="33"/>
      <c r="AR47" s="9"/>
      <c r="AS47" s="34" t="str">
        <f>IF(COUNTIF(AS12:AS42,"ÉÉ")=0,"",COUNTIF(AS12:AS42,"ÉÉ"))</f>
        <v/>
      </c>
      <c r="AT47" s="32"/>
      <c r="AU47" s="33"/>
      <c r="AV47" s="33"/>
      <c r="AW47" s="33"/>
      <c r="AX47" s="9"/>
      <c r="AY47" s="34" t="str">
        <f>IF(COUNTIF(AY12:AY42,"ÉÉ")=0,"",COUNTIF(AY12:AY42,"ÉÉ"))</f>
        <v/>
      </c>
      <c r="AZ47" s="35"/>
      <c r="BA47" s="33"/>
      <c r="BB47" s="33"/>
      <c r="BC47" s="33"/>
      <c r="BD47" s="9"/>
      <c r="BE47" s="92" t="str">
        <f t="shared" si="30"/>
        <v/>
      </c>
    </row>
    <row r="48" spans="1:59" ht="15.75" customHeight="1" x14ac:dyDescent="0.3">
      <c r="A48" s="166"/>
      <c r="B48" s="101"/>
      <c r="C48" s="167" t="s">
        <v>65</v>
      </c>
      <c r="D48" s="93"/>
      <c r="E48" s="94"/>
      <c r="F48" s="94"/>
      <c r="G48" s="94"/>
      <c r="H48" s="95"/>
      <c r="I48" s="34" t="str">
        <f>IF(COUNTIF(I12:I42,"ÉÉ(Z)")=0,"",COUNTIF(I12:I42,"ÉÉ(Z)"))</f>
        <v/>
      </c>
      <c r="J48" s="93"/>
      <c r="K48" s="94"/>
      <c r="L48" s="94"/>
      <c r="M48" s="94"/>
      <c r="N48" s="95"/>
      <c r="O48" s="34" t="str">
        <f>IF(COUNTIF(O12:O42,"ÉÉ(Z)")=0,"",COUNTIF(O12:O42,"ÉÉ(Z)"))</f>
        <v/>
      </c>
      <c r="P48" s="93"/>
      <c r="Q48" s="94"/>
      <c r="R48" s="94"/>
      <c r="S48" s="94"/>
      <c r="T48" s="95"/>
      <c r="U48" s="34" t="str">
        <f>IF(COUNTIF(U12:U42,"ÉÉ(Z)")=0,"",COUNTIF(U12:U42,"ÉÉ(Z)"))</f>
        <v/>
      </c>
      <c r="V48" s="93"/>
      <c r="W48" s="94"/>
      <c r="X48" s="94"/>
      <c r="Y48" s="94"/>
      <c r="Z48" s="95"/>
      <c r="AA48" s="34" t="str">
        <f>IF(COUNTIF(AA12:AA42,"ÉÉ(Z)")=0,"",COUNTIF(AA12:AA42,"ÉÉ(Z)"))</f>
        <v/>
      </c>
      <c r="AB48" s="93"/>
      <c r="AC48" s="94"/>
      <c r="AD48" s="94"/>
      <c r="AE48" s="94"/>
      <c r="AF48" s="95"/>
      <c r="AG48" s="34" t="str">
        <f>IF(COUNTIF(AG12:AG42,"ÉÉ(Z)")=0,"",COUNTIF(AG12:AG42,"ÉÉ(Z)"))</f>
        <v/>
      </c>
      <c r="AH48" s="93"/>
      <c r="AI48" s="94"/>
      <c r="AJ48" s="94"/>
      <c r="AK48" s="94"/>
      <c r="AL48" s="95"/>
      <c r="AM48" s="34" t="str">
        <f>IF(COUNTIF(AM12:AM42,"ÉÉ(Z)")=0,"",COUNTIF(AM12:AM42,"ÉÉ(Z)"))</f>
        <v/>
      </c>
      <c r="AN48" s="93"/>
      <c r="AO48" s="94"/>
      <c r="AP48" s="94"/>
      <c r="AQ48" s="94"/>
      <c r="AR48" s="95"/>
      <c r="AS48" s="34" t="str">
        <f>IF(COUNTIF(AS12:AS42,"ÉÉ(Z)")=0,"",COUNTIF(AS12:AS42,"ÉÉ(Z)"))</f>
        <v/>
      </c>
      <c r="AT48" s="93"/>
      <c r="AU48" s="94"/>
      <c r="AV48" s="94"/>
      <c r="AW48" s="94"/>
      <c r="AX48" s="95"/>
      <c r="AY48" s="34" t="str">
        <f>IF(COUNTIF(AY12:AY42,"ÉÉ(Z)")=0,"",COUNTIF(AY12:AY42,"ÉÉ(Z)"))</f>
        <v/>
      </c>
      <c r="AZ48" s="96"/>
      <c r="BA48" s="94"/>
      <c r="BB48" s="94"/>
      <c r="BC48" s="94"/>
      <c r="BD48" s="95"/>
      <c r="BE48" s="92" t="str">
        <f t="shared" si="30"/>
        <v/>
      </c>
    </row>
    <row r="49" spans="1:57" ht="15.75" customHeight="1" x14ac:dyDescent="0.3">
      <c r="A49" s="166"/>
      <c r="B49" s="101"/>
      <c r="C49" s="167" t="s">
        <v>66</v>
      </c>
      <c r="D49" s="32"/>
      <c r="E49" s="33"/>
      <c r="F49" s="33"/>
      <c r="G49" s="33"/>
      <c r="H49" s="9"/>
      <c r="I49" s="34" t="str">
        <f>IF(COUNTIF(I12:I42,"GYJ")=0,"",COUNTIF(I12:I42,"GYJ"))</f>
        <v/>
      </c>
      <c r="J49" s="32"/>
      <c r="K49" s="33"/>
      <c r="L49" s="33"/>
      <c r="M49" s="33"/>
      <c r="N49" s="9"/>
      <c r="O49" s="34" t="str">
        <f>IF(COUNTIF(O12:O42,"GYJ")=0,"",COUNTIF(O12:O42,"GYJ"))</f>
        <v/>
      </c>
      <c r="P49" s="32"/>
      <c r="Q49" s="33"/>
      <c r="R49" s="33"/>
      <c r="S49" s="33"/>
      <c r="T49" s="9"/>
      <c r="U49" s="34" t="str">
        <f>IF(COUNTIF(U12:U42,"GYJ")=0,"",COUNTIF(U12:U42,"GYJ"))</f>
        <v/>
      </c>
      <c r="V49" s="32"/>
      <c r="W49" s="33"/>
      <c r="X49" s="33"/>
      <c r="Y49" s="33"/>
      <c r="Z49" s="9"/>
      <c r="AA49" s="34" t="str">
        <f>IF(COUNTIF(AA12:AA42,"GYJ")=0,"",COUNTIF(AA12:AA42,"GYJ"))</f>
        <v/>
      </c>
      <c r="AB49" s="32"/>
      <c r="AC49" s="33"/>
      <c r="AD49" s="33"/>
      <c r="AE49" s="33"/>
      <c r="AF49" s="9"/>
      <c r="AG49" s="34">
        <f>IF(COUNTIF(AG12:AG42,"GYJ")=0,"",COUNTIF(AG12:AG42,"GYJ"))</f>
        <v>2</v>
      </c>
      <c r="AH49" s="32"/>
      <c r="AI49" s="33"/>
      <c r="AJ49" s="33"/>
      <c r="AK49" s="33"/>
      <c r="AL49" s="9"/>
      <c r="AM49" s="34" t="str">
        <f>IF(COUNTIF(AM12:AM42,"GYJ")=0,"",COUNTIF(AM12:AM42,"GYJ"))</f>
        <v/>
      </c>
      <c r="AN49" s="32"/>
      <c r="AO49" s="33"/>
      <c r="AP49" s="33"/>
      <c r="AQ49" s="33"/>
      <c r="AR49" s="9"/>
      <c r="AS49" s="34">
        <f>IF(COUNTIF(AS12:AS42,"GYJ")=0,"",COUNTIF(AS12:AS42,"GYJ"))</f>
        <v>1</v>
      </c>
      <c r="AT49" s="32"/>
      <c r="AU49" s="33"/>
      <c r="AV49" s="33"/>
      <c r="AW49" s="33"/>
      <c r="AX49" s="9"/>
      <c r="AY49" s="34">
        <f>IF(COUNTIF(AY12:AY42,"GYJ")=0,"",COUNTIF(AY12:AY42,"GYJ"))</f>
        <v>1</v>
      </c>
      <c r="AZ49" s="35"/>
      <c r="BA49" s="33"/>
      <c r="BB49" s="33"/>
      <c r="BC49" s="33"/>
      <c r="BD49" s="9"/>
      <c r="BE49" s="92">
        <f t="shared" si="30"/>
        <v>4</v>
      </c>
    </row>
    <row r="50" spans="1:57" ht="15.75" customHeight="1" x14ac:dyDescent="0.25">
      <c r="A50" s="166"/>
      <c r="B50" s="168"/>
      <c r="C50" s="167" t="s">
        <v>67</v>
      </c>
      <c r="D50" s="32"/>
      <c r="E50" s="33"/>
      <c r="F50" s="33"/>
      <c r="G50" s="33"/>
      <c r="H50" s="9"/>
      <c r="I50" s="34" t="str">
        <f>IF(COUNTIF(I12:I42,"GYJ(Z)")=0,"",COUNTIF(I12:I42,"GYJ(Z)"))</f>
        <v/>
      </c>
      <c r="J50" s="32"/>
      <c r="K50" s="33"/>
      <c r="L50" s="33"/>
      <c r="M50" s="33"/>
      <c r="N50" s="9"/>
      <c r="O50" s="34" t="str">
        <f>IF(COUNTIF(O12:O42,"GYJ(Z)")=0,"",COUNTIF(O12:O42,"GYJ(Z)"))</f>
        <v/>
      </c>
      <c r="P50" s="32"/>
      <c r="Q50" s="33"/>
      <c r="R50" s="33"/>
      <c r="S50" s="33"/>
      <c r="T50" s="9"/>
      <c r="U50" s="34" t="str">
        <f>IF(COUNTIF(U12:U42,"GYJ(Z)")=0,"",COUNTIF(U12:U42,"GYJ(Z)"))</f>
        <v/>
      </c>
      <c r="V50" s="32"/>
      <c r="W50" s="33"/>
      <c r="X50" s="33"/>
      <c r="Y50" s="33"/>
      <c r="Z50" s="9"/>
      <c r="AA50" s="34" t="str">
        <f>IF(COUNTIF(AA12:AA42,"GYJ(Z)")=0,"",COUNTIF(AA12:AA42,"GYJ(Z)"))</f>
        <v/>
      </c>
      <c r="AB50" s="32"/>
      <c r="AC50" s="33"/>
      <c r="AD50" s="33"/>
      <c r="AE50" s="33"/>
      <c r="AF50" s="9"/>
      <c r="AG50" s="34" t="str">
        <f>IF(COUNTIF(AG12:AG42,"GYJ(Z)")=0,"",COUNTIF(AG12:AG42,"GYJ(Z)"))</f>
        <v/>
      </c>
      <c r="AH50" s="32"/>
      <c r="AI50" s="33"/>
      <c r="AJ50" s="33"/>
      <c r="AK50" s="33"/>
      <c r="AL50" s="9"/>
      <c r="AM50" s="34">
        <f>IF(COUNTIF(AM12:AM42,"GYJ(Z)")=0,"",COUNTIF(AM12:AM42,"GYJ(Z)"))</f>
        <v>3</v>
      </c>
      <c r="AN50" s="32"/>
      <c r="AO50" s="33"/>
      <c r="AP50" s="33"/>
      <c r="AQ50" s="33"/>
      <c r="AR50" s="9"/>
      <c r="AS50" s="34">
        <f>IF(COUNTIF(AS12:AS42,"GYJ(Z)")=0,"",COUNTIF(AS12:AS42,"GYJ(Z)"))</f>
        <v>2</v>
      </c>
      <c r="AT50" s="32"/>
      <c r="AU50" s="33"/>
      <c r="AV50" s="33"/>
      <c r="AW50" s="33"/>
      <c r="AX50" s="9"/>
      <c r="AY50" s="34" t="str">
        <f>IF(COUNTIF(AY12:AY42,"GYJ(Z)")=0,"",COUNTIF(AY12:AY42,"GYJ(Z)"))</f>
        <v/>
      </c>
      <c r="AZ50" s="35"/>
      <c r="BA50" s="33"/>
      <c r="BB50" s="33"/>
      <c r="BC50" s="33"/>
      <c r="BD50" s="9"/>
      <c r="BE50" s="92">
        <f t="shared" si="30"/>
        <v>5</v>
      </c>
    </row>
    <row r="51" spans="1:57" ht="15.75" customHeight="1" x14ac:dyDescent="0.3">
      <c r="A51" s="166"/>
      <c r="B51" s="101"/>
      <c r="C51" s="31" t="s">
        <v>35</v>
      </c>
      <c r="D51" s="32"/>
      <c r="E51" s="33"/>
      <c r="F51" s="33"/>
      <c r="G51" s="33"/>
      <c r="H51" s="9"/>
      <c r="I51" s="34" t="str">
        <f>IF(COUNTIF(I12:I42,"K")=0,"",COUNTIF(I12:I42,"K"))</f>
        <v/>
      </c>
      <c r="J51" s="32"/>
      <c r="K51" s="33"/>
      <c r="L51" s="33"/>
      <c r="M51" s="33"/>
      <c r="N51" s="9"/>
      <c r="O51" s="34" t="str">
        <f>IF(COUNTIF(O12:O42,"K")=0,"",COUNTIF(O12:O42,"K"))</f>
        <v/>
      </c>
      <c r="P51" s="32"/>
      <c r="Q51" s="33"/>
      <c r="R51" s="33"/>
      <c r="S51" s="33"/>
      <c r="T51" s="9"/>
      <c r="U51" s="34" t="str">
        <f>IF(COUNTIF(U12:U42,"K")=0,"",COUNTIF(U12:U42,"K"))</f>
        <v/>
      </c>
      <c r="V51" s="32"/>
      <c r="W51" s="33"/>
      <c r="X51" s="33"/>
      <c r="Y51" s="33"/>
      <c r="Z51" s="9"/>
      <c r="AA51" s="34" t="str">
        <f>IF(COUNTIF(AA12:AA42,"K")=0,"",COUNTIF(AA12:AA42,"K"))</f>
        <v/>
      </c>
      <c r="AB51" s="32"/>
      <c r="AC51" s="33"/>
      <c r="AD51" s="33"/>
      <c r="AE51" s="33"/>
      <c r="AF51" s="9"/>
      <c r="AG51" s="34" t="str">
        <f>IF(COUNTIF(AG12:AG42,"K")=0,"",COUNTIF(AG12:AG42,"K"))</f>
        <v/>
      </c>
      <c r="AH51" s="32"/>
      <c r="AI51" s="33"/>
      <c r="AJ51" s="33"/>
      <c r="AK51" s="33"/>
      <c r="AL51" s="9"/>
      <c r="AM51" s="34" t="str">
        <f>IF(COUNTIF(AM12:AM42,"K")=0,"",COUNTIF(AM12:AM42,"K"))</f>
        <v/>
      </c>
      <c r="AN51" s="32"/>
      <c r="AO51" s="33"/>
      <c r="AP51" s="33"/>
      <c r="AQ51" s="33"/>
      <c r="AR51" s="9"/>
      <c r="AS51" s="34" t="str">
        <f>IF(COUNTIF(AS12:AS42,"K")=0,"",COUNTIF(AS12:AS42,"K"))</f>
        <v/>
      </c>
      <c r="AT51" s="32"/>
      <c r="AU51" s="33"/>
      <c r="AV51" s="33"/>
      <c r="AW51" s="33"/>
      <c r="AX51" s="9"/>
      <c r="AY51" s="34" t="str">
        <f>IF(COUNTIF(AY12:AY42,"K")=0,"",COUNTIF(AY12:AY42,"K"))</f>
        <v/>
      </c>
      <c r="AZ51" s="35"/>
      <c r="BA51" s="33"/>
      <c r="BB51" s="33"/>
      <c r="BC51" s="33"/>
      <c r="BD51" s="9"/>
      <c r="BE51" s="92" t="str">
        <f t="shared" si="30"/>
        <v/>
      </c>
    </row>
    <row r="52" spans="1:57" ht="15.75" customHeight="1" x14ac:dyDescent="0.3">
      <c r="A52" s="166"/>
      <c r="B52" s="101"/>
      <c r="C52" s="31" t="s">
        <v>36</v>
      </c>
      <c r="D52" s="32"/>
      <c r="E52" s="33"/>
      <c r="F52" s="33"/>
      <c r="G52" s="33"/>
      <c r="H52" s="9"/>
      <c r="I52" s="34" t="str">
        <f>IF(COUNTIF(I12:I42,"K(Z)")=0,"",COUNTIF(I12:I42,"K(Z)"))</f>
        <v/>
      </c>
      <c r="J52" s="32"/>
      <c r="K52" s="33"/>
      <c r="L52" s="33"/>
      <c r="M52" s="33"/>
      <c r="N52" s="9"/>
      <c r="O52" s="34" t="str">
        <f>IF(COUNTIF(O12:O42,"K(Z)")=0,"",COUNTIF(O12:O42,"K(Z)"))</f>
        <v/>
      </c>
      <c r="P52" s="32"/>
      <c r="Q52" s="33"/>
      <c r="R52" s="33"/>
      <c r="S52" s="33"/>
      <c r="T52" s="9"/>
      <c r="U52" s="34" t="str">
        <f>IF(COUNTIF(U12:U42,"K(Z)")=0,"",COUNTIF(U12:U42,"K(Z)"))</f>
        <v/>
      </c>
      <c r="V52" s="32"/>
      <c r="W52" s="33"/>
      <c r="X52" s="33"/>
      <c r="Y52" s="33"/>
      <c r="Z52" s="9"/>
      <c r="AA52" s="34" t="str">
        <f>IF(COUNTIF(AA12:AA42,"K(Z)")=0,"",COUNTIF(AA12:AA42,"K(Z)"))</f>
        <v/>
      </c>
      <c r="AB52" s="32"/>
      <c r="AC52" s="33"/>
      <c r="AD52" s="33"/>
      <c r="AE52" s="33"/>
      <c r="AF52" s="9"/>
      <c r="AG52" s="34">
        <f>IF(COUNTIF(AG12:AG42,"K(Z)")=0,"",COUNTIF(AG12:AG42,"K(Z)"))</f>
        <v>1</v>
      </c>
      <c r="AH52" s="32"/>
      <c r="AI52" s="33"/>
      <c r="AJ52" s="33"/>
      <c r="AK52" s="33"/>
      <c r="AL52" s="9"/>
      <c r="AM52" s="34">
        <f>IF(COUNTIF(AM12:AM42,"K(Z)")=0,"",COUNTIF(AM12:AM42,"K(Z)"))</f>
        <v>1</v>
      </c>
      <c r="AN52" s="32"/>
      <c r="AO52" s="33"/>
      <c r="AP52" s="33"/>
      <c r="AQ52" s="33"/>
      <c r="AR52" s="9"/>
      <c r="AS52" s="34">
        <f>IF(COUNTIF(AS12:AS42,"K(Z)")=0,"",COUNTIF(AS12:AS42,"K(Z)"))</f>
        <v>1</v>
      </c>
      <c r="AT52" s="32"/>
      <c r="AU52" s="33"/>
      <c r="AV52" s="33"/>
      <c r="AW52" s="33"/>
      <c r="AX52" s="9"/>
      <c r="AY52" s="34" t="str">
        <f>IF(COUNTIF(AY12:AY42,"K(Z)")=0,"",COUNTIF(AY12:AY42,"K(Z)"))</f>
        <v/>
      </c>
      <c r="AZ52" s="35"/>
      <c r="BA52" s="33"/>
      <c r="BB52" s="33"/>
      <c r="BC52" s="33"/>
      <c r="BD52" s="9"/>
      <c r="BE52" s="92">
        <f t="shared" si="30"/>
        <v>3</v>
      </c>
    </row>
    <row r="53" spans="1:57" ht="15.75" customHeight="1" x14ac:dyDescent="0.3">
      <c r="A53" s="166"/>
      <c r="B53" s="101"/>
      <c r="C53" s="167" t="s">
        <v>25</v>
      </c>
      <c r="D53" s="32"/>
      <c r="E53" s="33"/>
      <c r="F53" s="33"/>
      <c r="G53" s="33"/>
      <c r="H53" s="9"/>
      <c r="I53" s="34" t="str">
        <f>IF(COUNTIF(I12:I42,"AV")=0,"",COUNTIF(I12:I42,"AV"))</f>
        <v/>
      </c>
      <c r="J53" s="32"/>
      <c r="K53" s="33"/>
      <c r="L53" s="33"/>
      <c r="M53" s="33"/>
      <c r="N53" s="9"/>
      <c r="O53" s="34" t="str">
        <f>IF(COUNTIF(O12:O42,"AV")=0,"",COUNTIF(O12:O42,"AV"))</f>
        <v/>
      </c>
      <c r="P53" s="32"/>
      <c r="Q53" s="33"/>
      <c r="R53" s="33"/>
      <c r="S53" s="33"/>
      <c r="T53" s="9"/>
      <c r="U53" s="34" t="str">
        <f>IF(COUNTIF(U12:U42,"AV")=0,"",COUNTIF(U12:U42,"AV"))</f>
        <v/>
      </c>
      <c r="V53" s="32"/>
      <c r="W53" s="33"/>
      <c r="X53" s="33"/>
      <c r="Y53" s="33"/>
      <c r="Z53" s="9"/>
      <c r="AA53" s="34" t="str">
        <f>IF(COUNTIF(AA12:AA42,"AV")=0,"",COUNTIF(AA12:AA42,"AV"))</f>
        <v/>
      </c>
      <c r="AB53" s="32"/>
      <c r="AC53" s="33"/>
      <c r="AD53" s="33"/>
      <c r="AE53" s="33"/>
      <c r="AF53" s="9"/>
      <c r="AG53" s="34" t="str">
        <f>IF(COUNTIF(AG12:AG42,"AV")=0,"",COUNTIF(AG12:AG42,"AV"))</f>
        <v/>
      </c>
      <c r="AH53" s="32"/>
      <c r="AI53" s="33"/>
      <c r="AJ53" s="33"/>
      <c r="AK53" s="33"/>
      <c r="AL53" s="9"/>
      <c r="AM53" s="34" t="str">
        <f>IF(COUNTIF(AM12:AM42,"AV")=0,"",COUNTIF(AM12:AM42,"AV"))</f>
        <v/>
      </c>
      <c r="AN53" s="32"/>
      <c r="AO53" s="33"/>
      <c r="AP53" s="33"/>
      <c r="AQ53" s="33"/>
      <c r="AR53" s="9"/>
      <c r="AS53" s="34" t="str">
        <f>IF(COUNTIF(AS12:AS42,"AV")=0,"",COUNTIF(AS12:AS42,"AV"))</f>
        <v/>
      </c>
      <c r="AT53" s="32"/>
      <c r="AU53" s="33"/>
      <c r="AV53" s="33"/>
      <c r="AW53" s="33"/>
      <c r="AX53" s="9"/>
      <c r="AY53" s="34" t="str">
        <f>IF(COUNTIF(AY12:AY42,"AV")=0,"",COUNTIF(AY12:AY42,"AV"))</f>
        <v/>
      </c>
      <c r="AZ53" s="35"/>
      <c r="BA53" s="33"/>
      <c r="BB53" s="33"/>
      <c r="BC53" s="33"/>
      <c r="BD53" s="9"/>
      <c r="BE53" s="92" t="str">
        <f t="shared" si="30"/>
        <v/>
      </c>
    </row>
    <row r="54" spans="1:57" ht="15.75" customHeight="1" x14ac:dyDescent="0.3">
      <c r="A54" s="166"/>
      <c r="B54" s="101"/>
      <c r="C54" s="167" t="s">
        <v>68</v>
      </c>
      <c r="D54" s="32"/>
      <c r="E54" s="33"/>
      <c r="F54" s="33"/>
      <c r="G54" s="33"/>
      <c r="H54" s="9"/>
      <c r="I54" s="34" t="str">
        <f>IF(COUNTIF(I12:I42,"KV")=0,"",COUNTIF(I12:I42,"KV"))</f>
        <v/>
      </c>
      <c r="J54" s="32"/>
      <c r="K54" s="33"/>
      <c r="L54" s="33"/>
      <c r="M54" s="33"/>
      <c r="N54" s="9"/>
      <c r="O54" s="34" t="str">
        <f>IF(COUNTIF(O12:O42,"KV")=0,"",COUNTIF(O12:O42,"KV"))</f>
        <v/>
      </c>
      <c r="P54" s="32"/>
      <c r="Q54" s="33"/>
      <c r="R54" s="33"/>
      <c r="S54" s="33"/>
      <c r="T54" s="9"/>
      <c r="U54" s="34" t="str">
        <f>IF(COUNTIF(U12:U42,"KV")=0,"",COUNTIF(U12:U42,"KV"))</f>
        <v/>
      </c>
      <c r="V54" s="32"/>
      <c r="W54" s="33"/>
      <c r="X54" s="33"/>
      <c r="Y54" s="33"/>
      <c r="Z54" s="9"/>
      <c r="AA54" s="34" t="str">
        <f>IF(COUNTIF(AA12:AA42,"KV")=0,"",COUNTIF(AA12:AA42,"KV"))</f>
        <v/>
      </c>
      <c r="AB54" s="32"/>
      <c r="AC54" s="33"/>
      <c r="AD54" s="33"/>
      <c r="AE54" s="33"/>
      <c r="AF54" s="9"/>
      <c r="AG54" s="34" t="str">
        <f>IF(COUNTIF(AG12:AG42,"KV")=0,"",COUNTIF(AG12:AG42,"KV"))</f>
        <v/>
      </c>
      <c r="AH54" s="32"/>
      <c r="AI54" s="33"/>
      <c r="AJ54" s="33"/>
      <c r="AK54" s="33"/>
      <c r="AL54" s="9"/>
      <c r="AM54" s="34" t="str">
        <f>IF(COUNTIF(AM12:AM42,"KV")=0,"",COUNTIF(AM12:AM42,"KV"))</f>
        <v/>
      </c>
      <c r="AN54" s="32"/>
      <c r="AO54" s="33"/>
      <c r="AP54" s="33"/>
      <c r="AQ54" s="33"/>
      <c r="AR54" s="9"/>
      <c r="AS54" s="34" t="str">
        <f>IF(COUNTIF(AS12:AS42,"KV")=0,"",COUNTIF(AS12:AS42,"KV"))</f>
        <v/>
      </c>
      <c r="AT54" s="32"/>
      <c r="AU54" s="33"/>
      <c r="AV54" s="33"/>
      <c r="AW54" s="33"/>
      <c r="AX54" s="9"/>
      <c r="AY54" s="34" t="str">
        <f>IF(COUNTIF(AY12:AY42,"KV")=0,"",COUNTIF(AY12:AY42,"KV"))</f>
        <v/>
      </c>
      <c r="AZ54" s="35"/>
      <c r="BA54" s="33"/>
      <c r="BB54" s="33"/>
      <c r="BC54" s="33"/>
      <c r="BD54" s="9"/>
      <c r="BE54" s="92" t="str">
        <f t="shared" si="30"/>
        <v/>
      </c>
    </row>
    <row r="55" spans="1:57" ht="15.75" customHeight="1" x14ac:dyDescent="0.3">
      <c r="A55" s="166"/>
      <c r="B55" s="101"/>
      <c r="C55" s="167" t="s">
        <v>69</v>
      </c>
      <c r="D55" s="40"/>
      <c r="E55" s="41"/>
      <c r="F55" s="41"/>
      <c r="G55" s="41"/>
      <c r="H55" s="19"/>
      <c r="I55" s="34" t="str">
        <f>IF(COUNTIF(I12:I42,"SZG")=0,"",COUNTIF(I12:I42,"SZG"))</f>
        <v/>
      </c>
      <c r="J55" s="40"/>
      <c r="K55" s="41"/>
      <c r="L55" s="41"/>
      <c r="M55" s="41"/>
      <c r="N55" s="19"/>
      <c r="O55" s="34" t="str">
        <f>IF(COUNTIF(O12:O42,"SZG")=0,"",COUNTIF(O12:O42,"SZG"))</f>
        <v/>
      </c>
      <c r="P55" s="40"/>
      <c r="Q55" s="41"/>
      <c r="R55" s="41"/>
      <c r="S55" s="41"/>
      <c r="T55" s="19"/>
      <c r="U55" s="34" t="str">
        <f>IF(COUNTIF(U12:U42,"SZG")=0,"",COUNTIF(U12:U42,"SZG"))</f>
        <v/>
      </c>
      <c r="V55" s="40"/>
      <c r="W55" s="41"/>
      <c r="X55" s="41"/>
      <c r="Y55" s="41"/>
      <c r="Z55" s="19"/>
      <c r="AA55" s="34" t="str">
        <f>IF(COUNTIF(AA12:AA42,"SZG")=0,"",COUNTIF(AA12:AA42,"SZG"))</f>
        <v/>
      </c>
      <c r="AB55" s="40"/>
      <c r="AC55" s="41"/>
      <c r="AD55" s="41"/>
      <c r="AE55" s="41"/>
      <c r="AF55" s="19"/>
      <c r="AG55" s="34" t="str">
        <f>IF(COUNTIF(AG12:AG42,"SZG")=0,"",COUNTIF(AG12:AG42,"SZG"))</f>
        <v/>
      </c>
      <c r="AH55" s="40"/>
      <c r="AI55" s="41"/>
      <c r="AJ55" s="41"/>
      <c r="AK55" s="41"/>
      <c r="AL55" s="19"/>
      <c r="AM55" s="34" t="str">
        <f>IF(COUNTIF(AM12:AM42,"SZG")=0,"",COUNTIF(AM12:AM42,"SZG"))</f>
        <v/>
      </c>
      <c r="AN55" s="40"/>
      <c r="AO55" s="41"/>
      <c r="AP55" s="41"/>
      <c r="AQ55" s="41"/>
      <c r="AR55" s="19"/>
      <c r="AS55" s="34" t="str">
        <f>IF(COUNTIF(AS12:AS42,"SZG")=0,"",COUNTIF(AS12:AS42,"SZG"))</f>
        <v/>
      </c>
      <c r="AT55" s="40"/>
      <c r="AU55" s="41"/>
      <c r="AV55" s="41"/>
      <c r="AW55" s="41"/>
      <c r="AX55" s="19"/>
      <c r="AY55" s="34" t="str">
        <f>IF(COUNTIF(AY12:AY42,"SZG")=0,"",COUNTIF(AY12:AY42,"SZG"))</f>
        <v/>
      </c>
      <c r="AZ55" s="35"/>
      <c r="BA55" s="33"/>
      <c r="BB55" s="33"/>
      <c r="BC55" s="33"/>
      <c r="BD55" s="9"/>
      <c r="BE55" s="92" t="str">
        <f t="shared" si="30"/>
        <v/>
      </c>
    </row>
    <row r="56" spans="1:57" ht="15.75" customHeight="1" x14ac:dyDescent="0.3">
      <c r="A56" s="166"/>
      <c r="B56" s="101"/>
      <c r="C56" s="167" t="s">
        <v>70</v>
      </c>
      <c r="D56" s="40"/>
      <c r="E56" s="41"/>
      <c r="F56" s="41"/>
      <c r="G56" s="41"/>
      <c r="H56" s="19"/>
      <c r="I56" s="34" t="str">
        <f>IF(COUNTIF(I12:I42,"ZV")=0,"",COUNTIF(I12:I42,"ZV"))</f>
        <v/>
      </c>
      <c r="J56" s="40"/>
      <c r="K56" s="41"/>
      <c r="L56" s="41"/>
      <c r="M56" s="41"/>
      <c r="N56" s="19"/>
      <c r="O56" s="34" t="str">
        <f>IF(COUNTIF(O12:O42,"ZV")=0,"",COUNTIF(O12:O42,"ZV"))</f>
        <v/>
      </c>
      <c r="P56" s="40"/>
      <c r="Q56" s="41"/>
      <c r="R56" s="41"/>
      <c r="S56" s="41"/>
      <c r="T56" s="19"/>
      <c r="U56" s="34" t="str">
        <f>IF(COUNTIF(U12:U42,"ZV")=0,"",COUNTIF(U12:U42,"ZV"))</f>
        <v/>
      </c>
      <c r="V56" s="40"/>
      <c r="W56" s="41"/>
      <c r="X56" s="41"/>
      <c r="Y56" s="41"/>
      <c r="Z56" s="19"/>
      <c r="AA56" s="34" t="str">
        <f>IF(COUNTIF(AA12:AA42,"ZV")=0,"",COUNTIF(AA12:AA42,"ZV"))</f>
        <v/>
      </c>
      <c r="AB56" s="40"/>
      <c r="AC56" s="41"/>
      <c r="AD56" s="41"/>
      <c r="AE56" s="41"/>
      <c r="AF56" s="19"/>
      <c r="AG56" s="34" t="str">
        <f>IF(COUNTIF(AG12:AG42,"ZV")=0,"",COUNTIF(AG12:AG42,"ZV"))</f>
        <v/>
      </c>
      <c r="AH56" s="40"/>
      <c r="AI56" s="41"/>
      <c r="AJ56" s="41"/>
      <c r="AK56" s="41"/>
      <c r="AL56" s="19"/>
      <c r="AM56" s="34" t="str">
        <f>IF(COUNTIF(AM12:AM42,"ZV")=0,"",COUNTIF(AM12:AM42,"ZV"))</f>
        <v/>
      </c>
      <c r="AN56" s="40"/>
      <c r="AO56" s="41"/>
      <c r="AP56" s="41"/>
      <c r="AQ56" s="41"/>
      <c r="AR56" s="19"/>
      <c r="AS56" s="34" t="str">
        <f>IF(COUNTIF(AS12:AS42,"ZV")=0,"",COUNTIF(AS12:AS42,"ZV"))</f>
        <v/>
      </c>
      <c r="AT56" s="40"/>
      <c r="AU56" s="41"/>
      <c r="AV56" s="41"/>
      <c r="AW56" s="41"/>
      <c r="AX56" s="19"/>
      <c r="AY56" s="34" t="str">
        <f>IF(COUNTIF(AY12:AY42,"ZV")=0,"",COUNTIF(AY12:AY42,"ZV"))</f>
        <v/>
      </c>
      <c r="AZ56" s="35"/>
      <c r="BA56" s="33"/>
      <c r="BB56" s="33"/>
      <c r="BC56" s="33"/>
      <c r="BD56" s="9"/>
      <c r="BE56" s="92" t="str">
        <f t="shared" si="30"/>
        <v/>
      </c>
    </row>
    <row r="57" spans="1:57" ht="15.75" customHeight="1" thickBot="1" x14ac:dyDescent="0.35">
      <c r="A57" s="42"/>
      <c r="B57" s="28"/>
      <c r="C57" s="29" t="s">
        <v>26</v>
      </c>
      <c r="D57" s="43"/>
      <c r="E57" s="44"/>
      <c r="F57" s="44"/>
      <c r="G57" s="44"/>
      <c r="H57" s="45"/>
      <c r="I57" s="46" t="str">
        <f>IF(SUM(I45:I56)=0,"",SUM(I45:I56))</f>
        <v/>
      </c>
      <c r="J57" s="43"/>
      <c r="K57" s="44"/>
      <c r="L57" s="44"/>
      <c r="M57" s="44"/>
      <c r="N57" s="45"/>
      <c r="O57" s="46" t="str">
        <f>IF(SUM(O45:O56)=0,"",SUM(O45:O56))</f>
        <v/>
      </c>
      <c r="P57" s="43"/>
      <c r="Q57" s="44"/>
      <c r="R57" s="44"/>
      <c r="S57" s="44"/>
      <c r="T57" s="45"/>
      <c r="U57" s="46" t="str">
        <f>IF(SUM(U45:U56)=0,"",SUM(U45:U56))</f>
        <v/>
      </c>
      <c r="V57" s="43"/>
      <c r="W57" s="44"/>
      <c r="X57" s="44"/>
      <c r="Y57" s="44"/>
      <c r="Z57" s="45"/>
      <c r="AA57" s="46" t="str">
        <f>IF(SUM(AA45:AA56)=0,"",SUM(AA45:AA56))</f>
        <v/>
      </c>
      <c r="AB57" s="43"/>
      <c r="AC57" s="44"/>
      <c r="AD57" s="44"/>
      <c r="AE57" s="44"/>
      <c r="AF57" s="45"/>
      <c r="AG57" s="46">
        <f>IF(SUM(AG45:AG56)=0,"",SUM(AG45:AG56))</f>
        <v>3</v>
      </c>
      <c r="AH57" s="43"/>
      <c r="AI57" s="44"/>
      <c r="AJ57" s="44"/>
      <c r="AK57" s="44"/>
      <c r="AL57" s="45"/>
      <c r="AM57" s="46">
        <f>IF(SUM(AM45:AM56)=0,"",SUM(AM45:AM56))</f>
        <v>4</v>
      </c>
      <c r="AN57" s="43"/>
      <c r="AO57" s="44"/>
      <c r="AP57" s="44"/>
      <c r="AQ57" s="44"/>
      <c r="AR57" s="45"/>
      <c r="AS57" s="46">
        <f>IF(SUM(AS45:AS56)=0,"",SUM(AS45:AS56))</f>
        <v>4</v>
      </c>
      <c r="AT57" s="43"/>
      <c r="AU57" s="44"/>
      <c r="AV57" s="44"/>
      <c r="AW57" s="44"/>
      <c r="AX57" s="45"/>
      <c r="AY57" s="46">
        <f>IF(SUM(AY45:AY56)=0,"",SUM(AY45:AY56))</f>
        <v>1</v>
      </c>
      <c r="AZ57" s="47"/>
      <c r="BA57" s="44"/>
      <c r="BB57" s="44"/>
      <c r="BC57" s="44"/>
      <c r="BD57" s="45"/>
      <c r="BE57" s="92">
        <f t="shared" si="30"/>
        <v>12</v>
      </c>
    </row>
    <row r="58" spans="1:57" ht="15.75" customHeight="1" thickTop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>
      <c r="B121" s="170"/>
      <c r="C121" s="170"/>
    </row>
    <row r="122" spans="2:3" ht="15.75" customHeight="1" x14ac:dyDescent="0.25">
      <c r="B122" s="170"/>
      <c r="C122" s="170"/>
    </row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</sheetData>
  <sheetProtection selectLockedCells="1"/>
  <protectedRanges>
    <protectedRange sqref="C44" name="Tartomány4"/>
    <protectedRange sqref="C56:C57" name="Tartomány4_1"/>
  </protectedRanges>
  <mergeCells count="65">
    <mergeCell ref="D39:AA39"/>
    <mergeCell ref="AB39:AY39"/>
    <mergeCell ref="AZ39:BE39"/>
    <mergeCell ref="A43:AA43"/>
    <mergeCell ref="A44:AA44"/>
    <mergeCell ref="BB8:BC8"/>
    <mergeCell ref="BD8:BD9"/>
    <mergeCell ref="BE8:BE9"/>
    <mergeCell ref="D33:AA33"/>
    <mergeCell ref="AB33:AY33"/>
    <mergeCell ref="AZ33:BE3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BG158"/>
  <sheetViews>
    <sheetView zoomScale="90" zoomScaleNormal="90" workbookViewId="0">
      <pane xSplit="3" ySplit="10" topLeftCell="Z11" activePane="bottomRight" state="frozen"/>
      <selection pane="topRight" activeCell="D1" sqref="D1"/>
      <selection pane="bottomLeft" activeCell="A11" sqref="A11"/>
      <selection pane="bottomRight" activeCell="A22" sqref="A22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7.6640625" style="109" bestFit="1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7.6640625" style="109" bestFit="1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5.6640625" style="109" bestFit="1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221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220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16" t="s">
        <v>4</v>
      </c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48" t="s">
        <v>5</v>
      </c>
      <c r="BA6" s="560"/>
      <c r="BB6" s="560"/>
      <c r="BC6" s="560"/>
      <c r="BD6" s="560"/>
      <c r="BE6" s="561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62"/>
      <c r="BA7" s="563"/>
      <c r="BB7" s="563"/>
      <c r="BC7" s="563"/>
      <c r="BD7" s="563"/>
      <c r="BE7" s="564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56"/>
      <c r="F8" s="510" t="s">
        <v>13</v>
      </c>
      <c r="G8" s="556"/>
      <c r="H8" s="511" t="s">
        <v>14</v>
      </c>
      <c r="I8" s="513" t="s">
        <v>39</v>
      </c>
      <c r="J8" s="515" t="s">
        <v>12</v>
      </c>
      <c r="K8" s="556"/>
      <c r="L8" s="510" t="s">
        <v>13</v>
      </c>
      <c r="M8" s="556"/>
      <c r="N8" s="511" t="s">
        <v>14</v>
      </c>
      <c r="O8" s="532" t="s">
        <v>39</v>
      </c>
      <c r="P8" s="508" t="s">
        <v>12</v>
      </c>
      <c r="Q8" s="556"/>
      <c r="R8" s="510" t="s">
        <v>13</v>
      </c>
      <c r="S8" s="556"/>
      <c r="T8" s="511" t="s">
        <v>14</v>
      </c>
      <c r="U8" s="513" t="s">
        <v>39</v>
      </c>
      <c r="V8" s="515" t="s">
        <v>12</v>
      </c>
      <c r="W8" s="556"/>
      <c r="X8" s="510" t="s">
        <v>13</v>
      </c>
      <c r="Y8" s="556"/>
      <c r="Z8" s="511" t="s">
        <v>14</v>
      </c>
      <c r="AA8" s="528" t="s">
        <v>39</v>
      </c>
      <c r="AB8" s="508" t="s">
        <v>12</v>
      </c>
      <c r="AC8" s="556"/>
      <c r="AD8" s="510" t="s">
        <v>13</v>
      </c>
      <c r="AE8" s="556"/>
      <c r="AF8" s="511" t="s">
        <v>14</v>
      </c>
      <c r="AG8" s="513" t="s">
        <v>39</v>
      </c>
      <c r="AH8" s="515" t="s">
        <v>12</v>
      </c>
      <c r="AI8" s="556"/>
      <c r="AJ8" s="510" t="s">
        <v>13</v>
      </c>
      <c r="AK8" s="556"/>
      <c r="AL8" s="511" t="s">
        <v>14</v>
      </c>
      <c r="AM8" s="532" t="s">
        <v>39</v>
      </c>
      <c r="AN8" s="508" t="s">
        <v>12</v>
      </c>
      <c r="AO8" s="556"/>
      <c r="AP8" s="510" t="s">
        <v>13</v>
      </c>
      <c r="AQ8" s="556"/>
      <c r="AR8" s="511" t="s">
        <v>14</v>
      </c>
      <c r="AS8" s="513" t="s">
        <v>39</v>
      </c>
      <c r="AT8" s="515" t="s">
        <v>12</v>
      </c>
      <c r="AU8" s="556"/>
      <c r="AV8" s="510" t="s">
        <v>13</v>
      </c>
      <c r="AW8" s="556"/>
      <c r="AX8" s="511" t="s">
        <v>14</v>
      </c>
      <c r="AY8" s="528" t="s">
        <v>39</v>
      </c>
      <c r="AZ8" s="515" t="s">
        <v>12</v>
      </c>
      <c r="BA8" s="556"/>
      <c r="BB8" s="510" t="s">
        <v>13</v>
      </c>
      <c r="BC8" s="556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54"/>
      <c r="D9" s="111" t="s">
        <v>40</v>
      </c>
      <c r="E9" s="112" t="s">
        <v>41</v>
      </c>
      <c r="F9" s="113" t="s">
        <v>40</v>
      </c>
      <c r="G9" s="112" t="s">
        <v>41</v>
      </c>
      <c r="H9" s="557"/>
      <c r="I9" s="559"/>
      <c r="J9" s="114" t="s">
        <v>40</v>
      </c>
      <c r="K9" s="112" t="s">
        <v>41</v>
      </c>
      <c r="L9" s="113" t="s">
        <v>40</v>
      </c>
      <c r="M9" s="112" t="s">
        <v>41</v>
      </c>
      <c r="N9" s="557"/>
      <c r="O9" s="558"/>
      <c r="P9" s="111" t="s">
        <v>40</v>
      </c>
      <c r="Q9" s="112" t="s">
        <v>41</v>
      </c>
      <c r="R9" s="113" t="s">
        <v>40</v>
      </c>
      <c r="S9" s="112" t="s">
        <v>41</v>
      </c>
      <c r="T9" s="557"/>
      <c r="U9" s="559"/>
      <c r="V9" s="114" t="s">
        <v>40</v>
      </c>
      <c r="W9" s="112" t="s">
        <v>41</v>
      </c>
      <c r="X9" s="113" t="s">
        <v>40</v>
      </c>
      <c r="Y9" s="112" t="s">
        <v>41</v>
      </c>
      <c r="Z9" s="557"/>
      <c r="AA9" s="565"/>
      <c r="AB9" s="111" t="s">
        <v>40</v>
      </c>
      <c r="AC9" s="112" t="s">
        <v>41</v>
      </c>
      <c r="AD9" s="113" t="s">
        <v>40</v>
      </c>
      <c r="AE9" s="112" t="s">
        <v>41</v>
      </c>
      <c r="AF9" s="557"/>
      <c r="AG9" s="559"/>
      <c r="AH9" s="114" t="s">
        <v>40</v>
      </c>
      <c r="AI9" s="112" t="s">
        <v>41</v>
      </c>
      <c r="AJ9" s="113" t="s">
        <v>40</v>
      </c>
      <c r="AK9" s="112" t="s">
        <v>41</v>
      </c>
      <c r="AL9" s="557"/>
      <c r="AM9" s="558"/>
      <c r="AN9" s="111" t="s">
        <v>40</v>
      </c>
      <c r="AO9" s="112" t="s">
        <v>41</v>
      </c>
      <c r="AP9" s="113" t="s">
        <v>40</v>
      </c>
      <c r="AQ9" s="112" t="s">
        <v>41</v>
      </c>
      <c r="AR9" s="557"/>
      <c r="AS9" s="559"/>
      <c r="AT9" s="114" t="s">
        <v>40</v>
      </c>
      <c r="AU9" s="112" t="s">
        <v>41</v>
      </c>
      <c r="AV9" s="113" t="s">
        <v>40</v>
      </c>
      <c r="AW9" s="112" t="s">
        <v>41</v>
      </c>
      <c r="AX9" s="557"/>
      <c r="AY9" s="565"/>
      <c r="AZ9" s="114" t="s">
        <v>40</v>
      </c>
      <c r="BA9" s="112" t="s">
        <v>42</v>
      </c>
      <c r="BB9" s="113" t="s">
        <v>40</v>
      </c>
      <c r="BC9" s="112" t="s">
        <v>42</v>
      </c>
      <c r="BD9" s="557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SUM([2]SZAK!AZ114)</f>
        <v>66</v>
      </c>
      <c r="BA10" s="118">
        <f>SUM([2]SZAK!BA114)</f>
        <v>1050</v>
      </c>
      <c r="BB10" s="118">
        <f>SUM([2]SZAK!BB114)</f>
        <v>101</v>
      </c>
      <c r="BC10" s="118">
        <f>SUM([2]SZAK!BC114)</f>
        <v>1806</v>
      </c>
      <c r="BD10" s="118">
        <f>SUM(SZAK!BD73)</f>
        <v>158</v>
      </c>
      <c r="BE10" s="118">
        <f>SUM([2]SZAK!BE114)</f>
        <v>203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340" customFormat="1" ht="15.75" customHeight="1" x14ac:dyDescent="0.25">
      <c r="A12" s="456" t="s">
        <v>438</v>
      </c>
      <c r="B12" s="388" t="s">
        <v>34</v>
      </c>
      <c r="C12" s="364" t="s">
        <v>328</v>
      </c>
      <c r="D12" s="369"/>
      <c r="E12" s="370" t="str">
        <f t="shared" ref="E12:E21" si="0">IF(D12*14=0,"",D12*14)</f>
        <v/>
      </c>
      <c r="F12" s="369"/>
      <c r="G12" s="370" t="str">
        <f t="shared" ref="G12:G21" si="1">IF(F12*14=0,"",F12*14)</f>
        <v/>
      </c>
      <c r="H12" s="369"/>
      <c r="I12" s="371"/>
      <c r="J12" s="374"/>
      <c r="K12" s="370" t="str">
        <f t="shared" ref="K12:K21" si="2">IF(J12*14=0,"",J12*14)</f>
        <v/>
      </c>
      <c r="L12" s="369"/>
      <c r="M12" s="370" t="str">
        <f t="shared" ref="M12:M21" si="3">IF(L12*14=0,"",L12*14)</f>
        <v/>
      </c>
      <c r="N12" s="369"/>
      <c r="O12" s="372"/>
      <c r="P12" s="369"/>
      <c r="Q12" s="370" t="str">
        <f t="shared" ref="Q12:Q21" si="4">IF(P12*14=0,"",P12*14)</f>
        <v/>
      </c>
      <c r="R12" s="369"/>
      <c r="S12" s="370" t="str">
        <f t="shared" ref="S12:S21" si="5">IF(R12*14=0,"",R12*14)</f>
        <v/>
      </c>
      <c r="T12" s="369"/>
      <c r="U12" s="371"/>
      <c r="V12" s="374"/>
      <c r="W12" s="370" t="str">
        <f t="shared" ref="W12:W21" si="6">IF(V12*14=0,"",V12*14)</f>
        <v/>
      </c>
      <c r="X12" s="369"/>
      <c r="Y12" s="370" t="str">
        <f t="shared" ref="Y12:Y21" si="7">IF(X12*14=0,"",X12*14)</f>
        <v/>
      </c>
      <c r="Z12" s="369"/>
      <c r="AA12" s="372"/>
      <c r="AB12" s="369">
        <v>4</v>
      </c>
      <c r="AC12" s="350">
        <v>56</v>
      </c>
      <c r="AD12" s="369">
        <v>4</v>
      </c>
      <c r="AE12" s="350">
        <v>56</v>
      </c>
      <c r="AF12" s="356">
        <v>8</v>
      </c>
      <c r="AG12" s="371" t="s">
        <v>74</v>
      </c>
      <c r="AH12" s="357"/>
      <c r="AI12" s="350" t="str">
        <f>IF(AH12*14=0,"",AH12*14)</f>
        <v/>
      </c>
      <c r="AJ12" s="356"/>
      <c r="AK12" s="350" t="str">
        <f>IF(AJ12*14=0,"",AJ12*14)</f>
        <v/>
      </c>
      <c r="AL12" s="356"/>
      <c r="AM12" s="360"/>
      <c r="AN12" s="357"/>
      <c r="AO12" s="350" t="str">
        <f>IF(AN12*14=0,"",AN12*14)</f>
        <v/>
      </c>
      <c r="AP12" s="358"/>
      <c r="AQ12" s="350" t="str">
        <f t="shared" ref="AQ12:AQ18" si="8">IF(AP12*14=0,"",AP12*14)</f>
        <v/>
      </c>
      <c r="AR12" s="358"/>
      <c r="AS12" s="361"/>
      <c r="AT12" s="369"/>
      <c r="AU12" s="405" t="str">
        <f t="shared" ref="AU12:AU21" si="9">IF(AT12*14=0,"",AT12*14)</f>
        <v/>
      </c>
      <c r="AV12" s="408"/>
      <c r="AW12" s="405" t="str">
        <f t="shared" ref="AW12:AW22" si="10">IF(AV12*14=0,"",AV12*14)</f>
        <v/>
      </c>
      <c r="AX12" s="369"/>
      <c r="AY12" s="369"/>
      <c r="AZ12" s="392">
        <f t="shared" ref="AZ12:AZ22" si="11">IF(D12+J12+P12+V12+AB12+AH12+AN12+AT12=0,"",D12+J12+P12+V12+AB12+AH12+AN12+AT12)</f>
        <v>4</v>
      </c>
      <c r="BA12" s="405">
        <f t="shared" ref="BA12:BA22" si="12">IF((D12+J12+P12+V12+AB12+AH12+AN12+AT12)*14=0,"",(D12+J12+P12+V12+AB12+AH12+AN12+AT12)*14)</f>
        <v>56</v>
      </c>
      <c r="BB12" s="393">
        <f t="shared" ref="BB12:BB22" si="13">IF(F12+L12+R12+X12+AD12+AJ12+AP12+AV12=0,"",F12+L12+R12+X12+AD12+AJ12+AP12+AV12)</f>
        <v>4</v>
      </c>
      <c r="BC12" s="405">
        <f t="shared" ref="BC12:BC22" si="14">IF((L12+F12+R12+X12+AD12+AJ12+AP12+AV12)*14=0,"",(L12+F12+R12+X12+AD12+AJ12+AP12+AV12)*14)</f>
        <v>56</v>
      </c>
      <c r="BD12" s="393">
        <f t="shared" ref="BD12:BD22" si="15">IF(N12+H12+T12+Z12+AF12+AL12+AR12+AX12=0,"",N12+H12+T12+Z12+AF12+AL12+AR12+AX12)</f>
        <v>8</v>
      </c>
      <c r="BE12" s="394">
        <f t="shared" ref="BE12:BE22" si="16">IF(D12+F12+L12+J12+P12+R12+V12+X12+AB12+AD12+AH12+AJ12+AN12+AP12+AT12+AV12=0,"",D12+F12+L12+J12+P12+R12+V12+X12+AB12+AD12+AH12+AJ12+AN12+AP12+AT12+AV12)</f>
        <v>8</v>
      </c>
      <c r="BF12" s="339" t="s">
        <v>402</v>
      </c>
      <c r="BG12" s="387" t="s">
        <v>474</v>
      </c>
    </row>
    <row r="13" spans="1:59" s="362" customFormat="1" ht="20.45" customHeight="1" x14ac:dyDescent="0.25">
      <c r="A13" s="457" t="s">
        <v>466</v>
      </c>
      <c r="B13" s="388" t="s">
        <v>34</v>
      </c>
      <c r="C13" s="364" t="s">
        <v>394</v>
      </c>
      <c r="D13" s="356"/>
      <c r="E13" s="350" t="str">
        <f>IF(D13*14=0,"",D13*14)</f>
        <v/>
      </c>
      <c r="F13" s="356"/>
      <c r="G13" s="350" t="str">
        <f>IF(F13*14=0,"",F13*14)</f>
        <v/>
      </c>
      <c r="H13" s="356"/>
      <c r="I13" s="359"/>
      <c r="J13" s="357"/>
      <c r="K13" s="350" t="str">
        <f>IF(J13*14=0,"",J13*14)</f>
        <v/>
      </c>
      <c r="L13" s="356"/>
      <c r="M13" s="350" t="str">
        <f>IF(L13*14=0,"",L13*14)</f>
        <v/>
      </c>
      <c r="N13" s="356"/>
      <c r="O13" s="360"/>
      <c r="P13" s="356"/>
      <c r="Q13" s="350" t="str">
        <f>IF(P13*14=0,"",P13*14)</f>
        <v/>
      </c>
      <c r="R13" s="356"/>
      <c r="S13" s="350" t="str">
        <f>IF(R13*14=0,"",R13*14)</f>
        <v/>
      </c>
      <c r="T13" s="356"/>
      <c r="U13" s="359"/>
      <c r="V13" s="357"/>
      <c r="W13" s="350" t="str">
        <f>IF(V13*14=0,"",V13*14)</f>
        <v/>
      </c>
      <c r="X13" s="356"/>
      <c r="Y13" s="350" t="str">
        <f>IF(X13*14=0,"",X13*14)</f>
        <v/>
      </c>
      <c r="Z13" s="356"/>
      <c r="AA13" s="360"/>
      <c r="AB13" s="356">
        <v>4</v>
      </c>
      <c r="AC13" s="350">
        <v>56</v>
      </c>
      <c r="AD13" s="356">
        <v>3</v>
      </c>
      <c r="AE13" s="350">
        <v>42</v>
      </c>
      <c r="AF13" s="356">
        <v>7</v>
      </c>
      <c r="AG13" s="359" t="s">
        <v>74</v>
      </c>
      <c r="AH13" s="357"/>
      <c r="AI13" s="350" t="str">
        <f>IF(AH13*14=0,"",AH13*14)</f>
        <v/>
      </c>
      <c r="AJ13" s="356"/>
      <c r="AK13" s="350" t="str">
        <f>IF(AJ13*14=0,"",AJ13*14)</f>
        <v/>
      </c>
      <c r="AL13" s="356"/>
      <c r="AM13" s="360"/>
      <c r="AN13" s="357"/>
      <c r="AO13" s="350" t="str">
        <f>IF(AN13*14=0,"",AN13*14)</f>
        <v/>
      </c>
      <c r="AP13" s="358"/>
      <c r="AQ13" s="350" t="str">
        <f t="shared" si="8"/>
        <v/>
      </c>
      <c r="AR13" s="358"/>
      <c r="AS13" s="361"/>
      <c r="AT13" s="356"/>
      <c r="AU13" s="350" t="str">
        <f>IF(AT13*14=0,"",AT13*14)</f>
        <v/>
      </c>
      <c r="AV13" s="356"/>
      <c r="AW13" s="350" t="str">
        <f>IF(AV13*14=0,"",AV13*14)</f>
        <v/>
      </c>
      <c r="AX13" s="356"/>
      <c r="AY13" s="356"/>
      <c r="AZ13" s="351">
        <f>IF(D13+J13+P13+V13+AB13+AH13+AN13+AT13=0,"",D13+J13+P13+V13+AB13+AH13+AN13+AT13)</f>
        <v>4</v>
      </c>
      <c r="BA13" s="350">
        <f>IF((D13+J13+P13+V13+AB13+AH13+AN13+AT13)*14=0,"",(D13+J13+P13+V13+AB13+AH13+AN13+AT13)*14)</f>
        <v>56</v>
      </c>
      <c r="BB13" s="352">
        <f>IF(F13+L13+R13+X13+AD13+AJ13+AP13+AV13=0,"",F13+L13+R13+X13+AD13+AJ13+AP13+AV13)</f>
        <v>3</v>
      </c>
      <c r="BC13" s="350">
        <f>IF((L13+F13+R13+X13+AD13+AJ13+AP13+AV13)*14=0,"",(L13+F13+R13+X13+AD13+AJ13+AP13+AV13)*14)</f>
        <v>42</v>
      </c>
      <c r="BD13" s="352">
        <f>IF(N13+H13+T13+Z13+AF13+AL13+AR13+AX13=0,"",N13+H13+T13+Z13+AF13+AL13+AR13+AX13)</f>
        <v>7</v>
      </c>
      <c r="BE13" s="353">
        <f>IF(D13+F13+L13+J13+P13+R13+V13+X13+AB13+AD13+AH13+AJ13+AN13+AP13+AT13+AV13=0,"",D13+F13+L13+J13+P13+R13+V13+X13+AB13+AD13+AH13+AJ13+AN13+AP13+AT13+AV13)</f>
        <v>7</v>
      </c>
      <c r="BF13" s="380" t="s">
        <v>402</v>
      </c>
      <c r="BG13" s="349" t="s">
        <v>226</v>
      </c>
    </row>
    <row r="14" spans="1:59" s="362" customFormat="1" ht="15.75" customHeight="1" x14ac:dyDescent="0.25">
      <c r="A14" s="458" t="s">
        <v>467</v>
      </c>
      <c r="B14" s="355" t="s">
        <v>34</v>
      </c>
      <c r="C14" s="364" t="s">
        <v>395</v>
      </c>
      <c r="D14" s="356"/>
      <c r="E14" s="350" t="str">
        <f t="shared" si="0"/>
        <v/>
      </c>
      <c r="F14" s="356"/>
      <c r="G14" s="350" t="str">
        <f t="shared" si="1"/>
        <v/>
      </c>
      <c r="H14" s="356"/>
      <c r="I14" s="359"/>
      <c r="J14" s="357"/>
      <c r="K14" s="350" t="str">
        <f t="shared" si="2"/>
        <v/>
      </c>
      <c r="L14" s="356"/>
      <c r="M14" s="350" t="str">
        <f t="shared" si="3"/>
        <v/>
      </c>
      <c r="N14" s="356"/>
      <c r="O14" s="360"/>
      <c r="P14" s="356"/>
      <c r="Q14" s="350" t="str">
        <f t="shared" si="4"/>
        <v/>
      </c>
      <c r="R14" s="356"/>
      <c r="S14" s="350" t="str">
        <f t="shared" si="5"/>
        <v/>
      </c>
      <c r="T14" s="356"/>
      <c r="U14" s="359"/>
      <c r="V14" s="357"/>
      <c r="W14" s="350" t="str">
        <f t="shared" si="6"/>
        <v/>
      </c>
      <c r="X14" s="356"/>
      <c r="Y14" s="350" t="str">
        <f t="shared" si="7"/>
        <v/>
      </c>
      <c r="Z14" s="356"/>
      <c r="AA14" s="360"/>
      <c r="AB14" s="356">
        <v>5</v>
      </c>
      <c r="AC14" s="350">
        <v>70</v>
      </c>
      <c r="AD14" s="356">
        <v>4</v>
      </c>
      <c r="AE14" s="350">
        <v>56</v>
      </c>
      <c r="AF14" s="356">
        <v>9</v>
      </c>
      <c r="AG14" s="359" t="s">
        <v>74</v>
      </c>
      <c r="AH14" s="357"/>
      <c r="AI14" s="350" t="str">
        <f>IF(AH14*14=0,"",AH14*14)</f>
        <v/>
      </c>
      <c r="AJ14" s="356"/>
      <c r="AK14" s="350" t="str">
        <f>IF(AJ14*14=0,"",AJ14*14)</f>
        <v/>
      </c>
      <c r="AL14" s="356"/>
      <c r="AM14" s="360"/>
      <c r="AN14" s="357"/>
      <c r="AO14" s="350" t="str">
        <f t="shared" ref="AO14:AO18" si="17">IF(AN14*14=0,"",AN14*14)</f>
        <v/>
      </c>
      <c r="AP14" s="358"/>
      <c r="AQ14" s="350" t="str">
        <f t="shared" si="8"/>
        <v/>
      </c>
      <c r="AR14" s="358"/>
      <c r="AS14" s="361"/>
      <c r="AT14" s="356"/>
      <c r="AU14" s="350" t="str">
        <f t="shared" si="9"/>
        <v/>
      </c>
      <c r="AV14" s="356"/>
      <c r="AW14" s="350" t="str">
        <f t="shared" si="10"/>
        <v/>
      </c>
      <c r="AX14" s="356"/>
      <c r="AY14" s="356"/>
      <c r="AZ14" s="351">
        <f t="shared" si="11"/>
        <v>5</v>
      </c>
      <c r="BA14" s="350">
        <f t="shared" si="12"/>
        <v>70</v>
      </c>
      <c r="BB14" s="352">
        <f t="shared" si="13"/>
        <v>4</v>
      </c>
      <c r="BC14" s="350">
        <f t="shared" si="14"/>
        <v>56</v>
      </c>
      <c r="BD14" s="352">
        <f t="shared" si="15"/>
        <v>9</v>
      </c>
      <c r="BE14" s="353">
        <f t="shared" si="16"/>
        <v>9</v>
      </c>
      <c r="BF14" s="380" t="s">
        <v>402</v>
      </c>
      <c r="BG14" s="349" t="s">
        <v>403</v>
      </c>
    </row>
    <row r="15" spans="1:59" s="362" customFormat="1" ht="15.75" customHeight="1" x14ac:dyDescent="0.25">
      <c r="A15" s="447" t="s">
        <v>426</v>
      </c>
      <c r="B15" s="388" t="s">
        <v>34</v>
      </c>
      <c r="C15" s="244" t="s">
        <v>396</v>
      </c>
      <c r="D15" s="356"/>
      <c r="E15" s="350" t="str">
        <f t="shared" si="0"/>
        <v/>
      </c>
      <c r="F15" s="356"/>
      <c r="G15" s="350" t="str">
        <f t="shared" si="1"/>
        <v/>
      </c>
      <c r="H15" s="356"/>
      <c r="I15" s="359"/>
      <c r="J15" s="357"/>
      <c r="K15" s="350" t="str">
        <f t="shared" si="2"/>
        <v/>
      </c>
      <c r="L15" s="356"/>
      <c r="M15" s="350" t="str">
        <f t="shared" si="3"/>
        <v/>
      </c>
      <c r="N15" s="356"/>
      <c r="O15" s="360"/>
      <c r="P15" s="356"/>
      <c r="Q15" s="350" t="str">
        <f t="shared" si="4"/>
        <v/>
      </c>
      <c r="R15" s="356"/>
      <c r="S15" s="350" t="str">
        <f t="shared" si="5"/>
        <v/>
      </c>
      <c r="T15" s="356"/>
      <c r="U15" s="359"/>
      <c r="V15" s="357"/>
      <c r="W15" s="350" t="str">
        <f t="shared" si="6"/>
        <v/>
      </c>
      <c r="X15" s="356"/>
      <c r="Y15" s="350" t="str">
        <f t="shared" si="7"/>
        <v/>
      </c>
      <c r="Z15" s="356"/>
      <c r="AA15" s="360"/>
      <c r="AB15" s="356"/>
      <c r="AC15" s="350" t="str">
        <f t="shared" ref="AC15:AC21" si="18">IF(AB15*14=0,"",AB15*14)</f>
        <v/>
      </c>
      <c r="AD15" s="356"/>
      <c r="AE15" s="350" t="str">
        <f t="shared" ref="AE15:AE21" si="19">IF(AD15*14=0,"",AD15*14)</f>
        <v/>
      </c>
      <c r="AF15" s="356"/>
      <c r="AG15" s="359"/>
      <c r="AH15" s="357">
        <v>2</v>
      </c>
      <c r="AI15" s="350">
        <v>28</v>
      </c>
      <c r="AJ15" s="356">
        <v>2</v>
      </c>
      <c r="AK15" s="350">
        <v>28</v>
      </c>
      <c r="AL15" s="356">
        <v>4</v>
      </c>
      <c r="AM15" s="359" t="s">
        <v>390</v>
      </c>
      <c r="AN15" s="357"/>
      <c r="AO15" s="350" t="str">
        <f t="shared" si="17"/>
        <v/>
      </c>
      <c r="AP15" s="358"/>
      <c r="AQ15" s="350" t="str">
        <f t="shared" si="8"/>
        <v/>
      </c>
      <c r="AR15" s="358"/>
      <c r="AS15" s="361"/>
      <c r="AT15" s="356"/>
      <c r="AU15" s="350" t="str">
        <f t="shared" si="9"/>
        <v/>
      </c>
      <c r="AV15" s="356"/>
      <c r="AW15" s="350" t="str">
        <f t="shared" si="10"/>
        <v/>
      </c>
      <c r="AX15" s="356"/>
      <c r="AY15" s="356"/>
      <c r="AZ15" s="351">
        <f t="shared" si="11"/>
        <v>2</v>
      </c>
      <c r="BA15" s="350">
        <f t="shared" si="12"/>
        <v>28</v>
      </c>
      <c r="BB15" s="352">
        <f t="shared" si="13"/>
        <v>2</v>
      </c>
      <c r="BC15" s="350">
        <f t="shared" si="14"/>
        <v>28</v>
      </c>
      <c r="BD15" s="352">
        <f t="shared" si="15"/>
        <v>4</v>
      </c>
      <c r="BE15" s="353">
        <f t="shared" si="16"/>
        <v>4</v>
      </c>
      <c r="BF15" s="380" t="s">
        <v>402</v>
      </c>
      <c r="BG15" s="349" t="s">
        <v>226</v>
      </c>
    </row>
    <row r="16" spans="1:59" s="275" customFormat="1" ht="15.75" customHeight="1" x14ac:dyDescent="0.25">
      <c r="A16" s="447" t="s">
        <v>468</v>
      </c>
      <c r="B16" s="388" t="s">
        <v>34</v>
      </c>
      <c r="C16" s="244" t="s">
        <v>397</v>
      </c>
      <c r="D16" s="369"/>
      <c r="E16" s="370" t="str">
        <f t="shared" si="0"/>
        <v/>
      </c>
      <c r="F16" s="369"/>
      <c r="G16" s="370" t="str">
        <f t="shared" si="1"/>
        <v/>
      </c>
      <c r="H16" s="369"/>
      <c r="I16" s="371"/>
      <c r="J16" s="374"/>
      <c r="K16" s="370" t="str">
        <f t="shared" si="2"/>
        <v/>
      </c>
      <c r="L16" s="369"/>
      <c r="M16" s="370" t="str">
        <f t="shared" si="3"/>
        <v/>
      </c>
      <c r="N16" s="369"/>
      <c r="O16" s="372"/>
      <c r="P16" s="369"/>
      <c r="Q16" s="370" t="str">
        <f t="shared" si="4"/>
        <v/>
      </c>
      <c r="R16" s="369"/>
      <c r="S16" s="370" t="str">
        <f t="shared" si="5"/>
        <v/>
      </c>
      <c r="T16" s="369"/>
      <c r="U16" s="371"/>
      <c r="V16" s="374"/>
      <c r="W16" s="370" t="str">
        <f t="shared" si="6"/>
        <v/>
      </c>
      <c r="X16" s="369"/>
      <c r="Y16" s="370" t="str">
        <f t="shared" si="7"/>
        <v/>
      </c>
      <c r="Z16" s="369"/>
      <c r="AA16" s="372"/>
      <c r="AB16" s="369"/>
      <c r="AC16" s="405" t="str">
        <f t="shared" si="18"/>
        <v/>
      </c>
      <c r="AD16" s="406"/>
      <c r="AE16" s="405" t="str">
        <f t="shared" si="19"/>
        <v/>
      </c>
      <c r="AF16" s="369"/>
      <c r="AG16" s="371"/>
      <c r="AH16" s="374">
        <v>4</v>
      </c>
      <c r="AI16" s="405">
        <v>56</v>
      </c>
      <c r="AJ16" s="406">
        <v>3</v>
      </c>
      <c r="AK16" s="405">
        <v>42</v>
      </c>
      <c r="AL16" s="369">
        <v>7</v>
      </c>
      <c r="AM16" s="371" t="s">
        <v>390</v>
      </c>
      <c r="AN16" s="374"/>
      <c r="AO16" s="405" t="str">
        <f t="shared" si="17"/>
        <v/>
      </c>
      <c r="AP16" s="408"/>
      <c r="AQ16" s="405" t="str">
        <f t="shared" si="8"/>
        <v/>
      </c>
      <c r="AR16" s="408"/>
      <c r="AS16" s="411"/>
      <c r="AT16" s="406"/>
      <c r="AU16" s="405" t="str">
        <f t="shared" si="9"/>
        <v/>
      </c>
      <c r="AV16" s="406"/>
      <c r="AW16" s="405" t="str">
        <f t="shared" si="10"/>
        <v/>
      </c>
      <c r="AX16" s="369"/>
      <c r="AY16" s="369"/>
      <c r="AZ16" s="392">
        <f t="shared" si="11"/>
        <v>4</v>
      </c>
      <c r="BA16" s="405">
        <f t="shared" si="12"/>
        <v>56</v>
      </c>
      <c r="BB16" s="393">
        <f t="shared" si="13"/>
        <v>3</v>
      </c>
      <c r="BC16" s="405">
        <f t="shared" si="14"/>
        <v>42</v>
      </c>
      <c r="BD16" s="393">
        <f t="shared" si="15"/>
        <v>7</v>
      </c>
      <c r="BE16" s="394">
        <f t="shared" si="16"/>
        <v>7</v>
      </c>
      <c r="BF16" s="380" t="s">
        <v>402</v>
      </c>
      <c r="BG16" s="349" t="s">
        <v>403</v>
      </c>
    </row>
    <row r="17" spans="1:59" s="362" customFormat="1" ht="15.75" customHeight="1" x14ac:dyDescent="0.25">
      <c r="A17" s="447" t="s">
        <v>469</v>
      </c>
      <c r="B17" s="388" t="s">
        <v>34</v>
      </c>
      <c r="C17" s="364" t="s">
        <v>398</v>
      </c>
      <c r="D17" s="356"/>
      <c r="E17" s="350" t="str">
        <f t="shared" si="0"/>
        <v/>
      </c>
      <c r="F17" s="356"/>
      <c r="G17" s="350" t="str">
        <f t="shared" si="1"/>
        <v/>
      </c>
      <c r="H17" s="356"/>
      <c r="I17" s="359"/>
      <c r="J17" s="357"/>
      <c r="K17" s="350" t="str">
        <f t="shared" si="2"/>
        <v/>
      </c>
      <c r="L17" s="356"/>
      <c r="M17" s="350" t="str">
        <f t="shared" si="3"/>
        <v/>
      </c>
      <c r="N17" s="356"/>
      <c r="O17" s="360"/>
      <c r="P17" s="356"/>
      <c r="Q17" s="350" t="str">
        <f t="shared" si="4"/>
        <v/>
      </c>
      <c r="R17" s="356"/>
      <c r="S17" s="350" t="str">
        <f t="shared" si="5"/>
        <v/>
      </c>
      <c r="T17" s="356"/>
      <c r="U17" s="359"/>
      <c r="V17" s="357"/>
      <c r="W17" s="350" t="str">
        <f t="shared" si="6"/>
        <v/>
      </c>
      <c r="X17" s="356"/>
      <c r="Y17" s="350" t="str">
        <f t="shared" si="7"/>
        <v/>
      </c>
      <c r="Z17" s="356"/>
      <c r="AA17" s="360"/>
      <c r="AB17" s="356"/>
      <c r="AC17" s="350" t="str">
        <f t="shared" si="18"/>
        <v/>
      </c>
      <c r="AD17" s="356"/>
      <c r="AE17" s="350" t="str">
        <f t="shared" si="19"/>
        <v/>
      </c>
      <c r="AF17" s="356"/>
      <c r="AG17" s="359"/>
      <c r="AH17" s="357">
        <v>4</v>
      </c>
      <c r="AI17" s="350">
        <v>56</v>
      </c>
      <c r="AJ17" s="356">
        <v>2</v>
      </c>
      <c r="AK17" s="350">
        <v>28</v>
      </c>
      <c r="AL17" s="356">
        <v>6</v>
      </c>
      <c r="AM17" s="360" t="s">
        <v>390</v>
      </c>
      <c r="AN17" s="357"/>
      <c r="AO17" s="350" t="str">
        <f t="shared" si="17"/>
        <v/>
      </c>
      <c r="AP17" s="358"/>
      <c r="AQ17" s="350" t="str">
        <f t="shared" si="8"/>
        <v/>
      </c>
      <c r="AR17" s="358"/>
      <c r="AS17" s="361"/>
      <c r="AT17" s="356"/>
      <c r="AU17" s="350" t="str">
        <f t="shared" si="9"/>
        <v/>
      </c>
      <c r="AV17" s="356"/>
      <c r="AW17" s="350" t="str">
        <f t="shared" si="10"/>
        <v/>
      </c>
      <c r="AX17" s="356"/>
      <c r="AY17" s="356"/>
      <c r="AZ17" s="351">
        <f t="shared" si="11"/>
        <v>4</v>
      </c>
      <c r="BA17" s="350">
        <f t="shared" si="12"/>
        <v>56</v>
      </c>
      <c r="BB17" s="352">
        <f t="shared" si="13"/>
        <v>2</v>
      </c>
      <c r="BC17" s="350">
        <f t="shared" si="14"/>
        <v>28</v>
      </c>
      <c r="BD17" s="352">
        <f t="shared" si="15"/>
        <v>6</v>
      </c>
      <c r="BE17" s="353">
        <f t="shared" si="16"/>
        <v>6</v>
      </c>
      <c r="BF17" s="380" t="s">
        <v>402</v>
      </c>
      <c r="BG17" s="349" t="s">
        <v>233</v>
      </c>
    </row>
    <row r="18" spans="1:59" s="362" customFormat="1" ht="15.75" customHeight="1" x14ac:dyDescent="0.25">
      <c r="A18" s="447" t="s">
        <v>470</v>
      </c>
      <c r="B18" s="355" t="s">
        <v>34</v>
      </c>
      <c r="C18" s="244" t="s">
        <v>465</v>
      </c>
      <c r="D18" s="356"/>
      <c r="E18" s="350" t="str">
        <f t="shared" si="0"/>
        <v/>
      </c>
      <c r="F18" s="356"/>
      <c r="G18" s="350" t="str">
        <f t="shared" si="1"/>
        <v/>
      </c>
      <c r="H18" s="356"/>
      <c r="I18" s="359"/>
      <c r="J18" s="357"/>
      <c r="K18" s="350" t="str">
        <f t="shared" si="2"/>
        <v/>
      </c>
      <c r="L18" s="356"/>
      <c r="M18" s="350" t="str">
        <f t="shared" si="3"/>
        <v/>
      </c>
      <c r="N18" s="356"/>
      <c r="O18" s="360"/>
      <c r="P18" s="356"/>
      <c r="Q18" s="350" t="str">
        <f t="shared" si="4"/>
        <v/>
      </c>
      <c r="R18" s="356"/>
      <c r="S18" s="350" t="str">
        <f t="shared" si="5"/>
        <v/>
      </c>
      <c r="T18" s="356"/>
      <c r="U18" s="359"/>
      <c r="V18" s="357"/>
      <c r="W18" s="350" t="str">
        <f t="shared" si="6"/>
        <v/>
      </c>
      <c r="X18" s="356"/>
      <c r="Y18" s="350" t="str">
        <f t="shared" si="7"/>
        <v/>
      </c>
      <c r="Z18" s="356"/>
      <c r="AA18" s="360"/>
      <c r="AB18" s="356"/>
      <c r="AC18" s="350" t="str">
        <f t="shared" si="18"/>
        <v/>
      </c>
      <c r="AD18" s="356"/>
      <c r="AE18" s="350" t="str">
        <f t="shared" si="19"/>
        <v/>
      </c>
      <c r="AF18" s="356"/>
      <c r="AG18" s="359"/>
      <c r="AH18" s="357">
        <v>3</v>
      </c>
      <c r="AI18" s="350">
        <v>42</v>
      </c>
      <c r="AJ18" s="356">
        <v>2</v>
      </c>
      <c r="AK18" s="350">
        <v>28</v>
      </c>
      <c r="AL18" s="356">
        <v>5</v>
      </c>
      <c r="AM18" s="360" t="s">
        <v>391</v>
      </c>
      <c r="AN18" s="357"/>
      <c r="AO18" s="350" t="str">
        <f t="shared" si="17"/>
        <v/>
      </c>
      <c r="AP18" s="358"/>
      <c r="AQ18" s="350" t="str">
        <f t="shared" si="8"/>
        <v/>
      </c>
      <c r="AR18" s="358"/>
      <c r="AS18" s="361"/>
      <c r="AT18" s="356"/>
      <c r="AU18" s="350" t="str">
        <f t="shared" si="9"/>
        <v/>
      </c>
      <c r="AV18" s="356"/>
      <c r="AW18" s="350" t="str">
        <f t="shared" si="10"/>
        <v/>
      </c>
      <c r="AX18" s="356"/>
      <c r="AY18" s="356"/>
      <c r="AZ18" s="351">
        <f t="shared" si="11"/>
        <v>3</v>
      </c>
      <c r="BA18" s="350">
        <f t="shared" si="12"/>
        <v>42</v>
      </c>
      <c r="BB18" s="352">
        <f t="shared" si="13"/>
        <v>2</v>
      </c>
      <c r="BC18" s="350">
        <f t="shared" si="14"/>
        <v>28</v>
      </c>
      <c r="BD18" s="352">
        <f t="shared" si="15"/>
        <v>5</v>
      </c>
      <c r="BE18" s="353">
        <f t="shared" si="16"/>
        <v>5</v>
      </c>
      <c r="BF18" s="380" t="s">
        <v>402</v>
      </c>
      <c r="BG18" s="387" t="s">
        <v>474</v>
      </c>
    </row>
    <row r="19" spans="1:59" s="362" customFormat="1" ht="15.75" customHeight="1" x14ac:dyDescent="0.25">
      <c r="A19" s="458" t="s">
        <v>471</v>
      </c>
      <c r="B19" s="355" t="s">
        <v>34</v>
      </c>
      <c r="C19" s="244" t="s">
        <v>399</v>
      </c>
      <c r="D19" s="356"/>
      <c r="E19" s="350" t="str">
        <f t="shared" si="0"/>
        <v/>
      </c>
      <c r="F19" s="356"/>
      <c r="G19" s="350" t="str">
        <f t="shared" si="1"/>
        <v/>
      </c>
      <c r="H19" s="356"/>
      <c r="I19" s="359"/>
      <c r="J19" s="357"/>
      <c r="K19" s="350" t="str">
        <f t="shared" si="2"/>
        <v/>
      </c>
      <c r="L19" s="356"/>
      <c r="M19" s="350" t="str">
        <f t="shared" si="3"/>
        <v/>
      </c>
      <c r="N19" s="356"/>
      <c r="O19" s="360"/>
      <c r="P19" s="356"/>
      <c r="Q19" s="350" t="str">
        <f t="shared" si="4"/>
        <v/>
      </c>
      <c r="R19" s="356"/>
      <c r="S19" s="350" t="str">
        <f t="shared" si="5"/>
        <v/>
      </c>
      <c r="T19" s="356"/>
      <c r="U19" s="359"/>
      <c r="V19" s="357"/>
      <c r="W19" s="350" t="str">
        <f t="shared" si="6"/>
        <v/>
      </c>
      <c r="X19" s="356"/>
      <c r="Y19" s="350" t="str">
        <f t="shared" si="7"/>
        <v/>
      </c>
      <c r="Z19" s="356"/>
      <c r="AA19" s="360"/>
      <c r="AB19" s="356"/>
      <c r="AC19" s="350" t="str">
        <f t="shared" si="18"/>
        <v/>
      </c>
      <c r="AD19" s="356"/>
      <c r="AE19" s="350" t="str">
        <f t="shared" si="19"/>
        <v/>
      </c>
      <c r="AF19" s="356"/>
      <c r="AG19" s="359"/>
      <c r="AH19" s="357"/>
      <c r="AI19" s="350" t="str">
        <f t="shared" ref="AI19:AI21" si="20">IF(AH19*14=0,"",AH19*14)</f>
        <v/>
      </c>
      <c r="AJ19" s="356"/>
      <c r="AK19" s="350" t="str">
        <f t="shared" ref="AK19:AK21" si="21">IF(AJ19*14=0,"",AJ19*14)</f>
        <v/>
      </c>
      <c r="AL19" s="356"/>
      <c r="AM19" s="360"/>
      <c r="AN19" s="357">
        <v>4</v>
      </c>
      <c r="AO19" s="350">
        <v>56</v>
      </c>
      <c r="AP19" s="358">
        <v>3</v>
      </c>
      <c r="AQ19" s="350">
        <v>42</v>
      </c>
      <c r="AR19" s="358">
        <v>8</v>
      </c>
      <c r="AS19" s="361" t="s">
        <v>95</v>
      </c>
      <c r="AT19" s="356"/>
      <c r="AU19" s="350" t="str">
        <f t="shared" si="9"/>
        <v/>
      </c>
      <c r="AV19" s="356"/>
      <c r="AW19" s="405" t="str">
        <f t="shared" si="10"/>
        <v/>
      </c>
      <c r="AX19" s="356"/>
      <c r="AY19" s="356"/>
      <c r="AZ19" s="351">
        <f t="shared" si="11"/>
        <v>4</v>
      </c>
      <c r="BA19" s="350">
        <f t="shared" si="12"/>
        <v>56</v>
      </c>
      <c r="BB19" s="352">
        <f t="shared" si="13"/>
        <v>3</v>
      </c>
      <c r="BC19" s="350">
        <f t="shared" si="14"/>
        <v>42</v>
      </c>
      <c r="BD19" s="352">
        <f t="shared" si="15"/>
        <v>8</v>
      </c>
      <c r="BE19" s="353">
        <f t="shared" si="16"/>
        <v>7</v>
      </c>
      <c r="BF19" s="380" t="s">
        <v>402</v>
      </c>
      <c r="BG19" s="367" t="s">
        <v>403</v>
      </c>
    </row>
    <row r="20" spans="1:59" s="362" customFormat="1" ht="15.75" customHeight="1" x14ac:dyDescent="0.25">
      <c r="A20" s="458" t="s">
        <v>472</v>
      </c>
      <c r="B20" s="355" t="s">
        <v>34</v>
      </c>
      <c r="C20" s="364" t="s">
        <v>400</v>
      </c>
      <c r="D20" s="356"/>
      <c r="E20" s="350" t="str">
        <f t="shared" si="0"/>
        <v/>
      </c>
      <c r="F20" s="356"/>
      <c r="G20" s="350" t="str">
        <f t="shared" si="1"/>
        <v/>
      </c>
      <c r="H20" s="356"/>
      <c r="I20" s="359"/>
      <c r="J20" s="357"/>
      <c r="K20" s="350" t="str">
        <f t="shared" si="2"/>
        <v/>
      </c>
      <c r="L20" s="356"/>
      <c r="M20" s="350" t="str">
        <f t="shared" si="3"/>
        <v/>
      </c>
      <c r="N20" s="356"/>
      <c r="O20" s="360"/>
      <c r="P20" s="356"/>
      <c r="Q20" s="350" t="str">
        <f t="shared" si="4"/>
        <v/>
      </c>
      <c r="R20" s="356"/>
      <c r="S20" s="350" t="str">
        <f t="shared" si="5"/>
        <v/>
      </c>
      <c r="T20" s="356"/>
      <c r="U20" s="359"/>
      <c r="V20" s="357"/>
      <c r="W20" s="350" t="str">
        <f t="shared" si="6"/>
        <v/>
      </c>
      <c r="X20" s="356"/>
      <c r="Y20" s="350" t="str">
        <f t="shared" si="7"/>
        <v/>
      </c>
      <c r="Z20" s="356"/>
      <c r="AA20" s="360"/>
      <c r="AB20" s="356"/>
      <c r="AC20" s="350" t="str">
        <f t="shared" si="18"/>
        <v/>
      </c>
      <c r="AD20" s="356"/>
      <c r="AE20" s="350" t="str">
        <f t="shared" si="19"/>
        <v/>
      </c>
      <c r="AF20" s="356"/>
      <c r="AG20" s="359"/>
      <c r="AH20" s="357"/>
      <c r="AI20" s="350" t="str">
        <f t="shared" si="20"/>
        <v/>
      </c>
      <c r="AJ20" s="356"/>
      <c r="AK20" s="350" t="str">
        <f t="shared" si="21"/>
        <v/>
      </c>
      <c r="AL20" s="356"/>
      <c r="AM20" s="360"/>
      <c r="AN20" s="357">
        <v>4</v>
      </c>
      <c r="AO20" s="350">
        <f t="shared" ref="AO20" si="22">IF(AN20*14=0,"",AN20*14)</f>
        <v>56</v>
      </c>
      <c r="AP20" s="358">
        <v>2</v>
      </c>
      <c r="AQ20" s="350">
        <f t="shared" ref="AQ20:AQ21" si="23">IF(AP20*14=0,"",AP20*14)</f>
        <v>28</v>
      </c>
      <c r="AR20" s="358">
        <v>6</v>
      </c>
      <c r="AS20" s="361" t="s">
        <v>523</v>
      </c>
      <c r="AT20" s="356"/>
      <c r="AU20" s="350" t="str">
        <f t="shared" si="9"/>
        <v/>
      </c>
      <c r="AV20" s="356"/>
      <c r="AW20" s="405" t="str">
        <f t="shared" si="10"/>
        <v/>
      </c>
      <c r="AX20" s="356"/>
      <c r="AY20" s="356"/>
      <c r="AZ20" s="351">
        <f t="shared" si="11"/>
        <v>4</v>
      </c>
      <c r="BA20" s="350">
        <f t="shared" si="12"/>
        <v>56</v>
      </c>
      <c r="BB20" s="352">
        <f t="shared" si="13"/>
        <v>2</v>
      </c>
      <c r="BC20" s="350">
        <f t="shared" si="14"/>
        <v>28</v>
      </c>
      <c r="BD20" s="352">
        <f t="shared" si="15"/>
        <v>6</v>
      </c>
      <c r="BE20" s="353">
        <f t="shared" si="16"/>
        <v>6</v>
      </c>
      <c r="BF20" s="380" t="s">
        <v>402</v>
      </c>
      <c r="BG20" s="367" t="s">
        <v>226</v>
      </c>
    </row>
    <row r="21" spans="1:59" s="362" customFormat="1" ht="15.75" customHeight="1" x14ac:dyDescent="0.25">
      <c r="A21" s="458" t="s">
        <v>473</v>
      </c>
      <c r="B21" s="355" t="s">
        <v>34</v>
      </c>
      <c r="C21" s="364" t="s">
        <v>401</v>
      </c>
      <c r="D21" s="356"/>
      <c r="E21" s="350" t="str">
        <f t="shared" si="0"/>
        <v/>
      </c>
      <c r="F21" s="356"/>
      <c r="G21" s="350" t="str">
        <f t="shared" si="1"/>
        <v/>
      </c>
      <c r="H21" s="356"/>
      <c r="I21" s="359"/>
      <c r="J21" s="357"/>
      <c r="K21" s="350" t="str">
        <f t="shared" si="2"/>
        <v/>
      </c>
      <c r="L21" s="356"/>
      <c r="M21" s="350" t="str">
        <f t="shared" si="3"/>
        <v/>
      </c>
      <c r="N21" s="356"/>
      <c r="O21" s="360"/>
      <c r="P21" s="356"/>
      <c r="Q21" s="350" t="str">
        <f t="shared" si="4"/>
        <v/>
      </c>
      <c r="R21" s="356"/>
      <c r="S21" s="350" t="str">
        <f t="shared" si="5"/>
        <v/>
      </c>
      <c r="T21" s="356"/>
      <c r="U21" s="359"/>
      <c r="V21" s="357"/>
      <c r="W21" s="350" t="str">
        <f t="shared" si="6"/>
        <v/>
      </c>
      <c r="X21" s="356"/>
      <c r="Y21" s="350" t="str">
        <f t="shared" si="7"/>
        <v/>
      </c>
      <c r="Z21" s="356"/>
      <c r="AA21" s="360"/>
      <c r="AB21" s="356"/>
      <c r="AC21" s="350" t="str">
        <f t="shared" si="18"/>
        <v/>
      </c>
      <c r="AD21" s="356"/>
      <c r="AE21" s="350" t="str">
        <f t="shared" si="19"/>
        <v/>
      </c>
      <c r="AF21" s="356"/>
      <c r="AG21" s="359"/>
      <c r="AH21" s="357"/>
      <c r="AI21" s="350" t="str">
        <f t="shared" si="20"/>
        <v/>
      </c>
      <c r="AJ21" s="356"/>
      <c r="AK21" s="350" t="str">
        <f t="shared" si="21"/>
        <v/>
      </c>
      <c r="AL21" s="356"/>
      <c r="AM21" s="360"/>
      <c r="AN21" s="357">
        <v>4</v>
      </c>
      <c r="AO21" s="350">
        <v>56</v>
      </c>
      <c r="AP21" s="358">
        <v>1</v>
      </c>
      <c r="AQ21" s="350">
        <f t="shared" si="23"/>
        <v>14</v>
      </c>
      <c r="AR21" s="358">
        <v>5</v>
      </c>
      <c r="AS21" s="360" t="s">
        <v>390</v>
      </c>
      <c r="AT21" s="356"/>
      <c r="AU21" s="350" t="str">
        <f t="shared" si="9"/>
        <v/>
      </c>
      <c r="AV21" s="356"/>
      <c r="AW21" s="405" t="str">
        <f t="shared" si="10"/>
        <v/>
      </c>
      <c r="AX21" s="356"/>
      <c r="AY21" s="356"/>
      <c r="AZ21" s="351">
        <f t="shared" si="11"/>
        <v>4</v>
      </c>
      <c r="BA21" s="350">
        <f t="shared" si="12"/>
        <v>56</v>
      </c>
      <c r="BB21" s="352">
        <f t="shared" si="13"/>
        <v>1</v>
      </c>
      <c r="BC21" s="350">
        <f t="shared" si="14"/>
        <v>14</v>
      </c>
      <c r="BD21" s="352">
        <f t="shared" si="15"/>
        <v>5</v>
      </c>
      <c r="BE21" s="353">
        <f t="shared" si="16"/>
        <v>5</v>
      </c>
      <c r="BF21" s="380" t="s">
        <v>402</v>
      </c>
      <c r="BG21" s="367" t="s">
        <v>329</v>
      </c>
    </row>
    <row r="22" spans="1:59" s="362" customFormat="1" x14ac:dyDescent="0.25">
      <c r="A22" s="447" t="s">
        <v>519</v>
      </c>
      <c r="B22" s="388" t="s">
        <v>34</v>
      </c>
      <c r="C22" s="428" t="s">
        <v>518</v>
      </c>
      <c r="D22" s="356"/>
      <c r="E22" s="350"/>
      <c r="F22" s="356"/>
      <c r="G22" s="350"/>
      <c r="H22" s="356"/>
      <c r="I22" s="359"/>
      <c r="J22" s="357"/>
      <c r="K22" s="350"/>
      <c r="L22" s="356"/>
      <c r="M22" s="350"/>
      <c r="N22" s="356"/>
      <c r="O22" s="360"/>
      <c r="P22" s="356"/>
      <c r="Q22" s="350"/>
      <c r="R22" s="356"/>
      <c r="S22" s="350"/>
      <c r="T22" s="356"/>
      <c r="U22" s="359"/>
      <c r="V22" s="357"/>
      <c r="W22" s="350"/>
      <c r="X22" s="356"/>
      <c r="Y22" s="350"/>
      <c r="Z22" s="356"/>
      <c r="AA22" s="360"/>
      <c r="AB22" s="356"/>
      <c r="AC22" s="350"/>
      <c r="AD22" s="356"/>
      <c r="AE22" s="350"/>
      <c r="AF22" s="356"/>
      <c r="AG22" s="359"/>
      <c r="AH22" s="357"/>
      <c r="AI22" s="350"/>
      <c r="AJ22" s="356"/>
      <c r="AK22" s="350"/>
      <c r="AL22" s="356"/>
      <c r="AM22" s="360"/>
      <c r="AN22" s="357"/>
      <c r="AO22" s="350"/>
      <c r="AP22" s="356"/>
      <c r="AQ22" s="350"/>
      <c r="AR22" s="358"/>
      <c r="AS22" s="361"/>
      <c r="AT22" s="356"/>
      <c r="AU22" s="350"/>
      <c r="AV22" s="356">
        <v>35</v>
      </c>
      <c r="AW22" s="405">
        <f t="shared" si="10"/>
        <v>490</v>
      </c>
      <c r="AX22" s="356">
        <v>17</v>
      </c>
      <c r="AY22" s="366" t="s">
        <v>102</v>
      </c>
      <c r="AZ22" s="392" t="str">
        <f t="shared" si="11"/>
        <v/>
      </c>
      <c r="BA22" s="405" t="str">
        <f t="shared" si="12"/>
        <v/>
      </c>
      <c r="BB22" s="393">
        <f t="shared" si="13"/>
        <v>35</v>
      </c>
      <c r="BC22" s="405">
        <f t="shared" si="14"/>
        <v>490</v>
      </c>
      <c r="BD22" s="393">
        <f t="shared" si="15"/>
        <v>17</v>
      </c>
      <c r="BE22" s="394">
        <f t="shared" si="16"/>
        <v>35</v>
      </c>
      <c r="BF22" s="380" t="s">
        <v>402</v>
      </c>
      <c r="BG22" s="367" t="s">
        <v>226</v>
      </c>
    </row>
    <row r="23" spans="1:59" s="362" customFormat="1" ht="15.75" customHeight="1" x14ac:dyDescent="0.25">
      <c r="A23" s="354"/>
      <c r="B23" s="355"/>
      <c r="C23" s="364"/>
      <c r="D23" s="356"/>
      <c r="E23" s="350"/>
      <c r="F23" s="356"/>
      <c r="G23" s="350"/>
      <c r="H23" s="356"/>
      <c r="I23" s="359"/>
      <c r="J23" s="357"/>
      <c r="K23" s="350"/>
      <c r="L23" s="356"/>
      <c r="M23" s="350"/>
      <c r="N23" s="356"/>
      <c r="O23" s="360"/>
      <c r="P23" s="356"/>
      <c r="Q23" s="350"/>
      <c r="R23" s="356"/>
      <c r="S23" s="350"/>
      <c r="T23" s="356"/>
      <c r="U23" s="359"/>
      <c r="V23" s="357"/>
      <c r="W23" s="350"/>
      <c r="X23" s="356"/>
      <c r="Y23" s="350"/>
      <c r="Z23" s="356"/>
      <c r="AA23" s="360"/>
      <c r="AB23" s="356"/>
      <c r="AC23" s="350"/>
      <c r="AD23" s="356"/>
      <c r="AE23" s="350"/>
      <c r="AF23" s="356"/>
      <c r="AG23" s="359"/>
      <c r="AH23" s="357"/>
      <c r="AI23" s="350"/>
      <c r="AJ23" s="356"/>
      <c r="AK23" s="350"/>
      <c r="AL23" s="356"/>
      <c r="AM23" s="360"/>
      <c r="AN23" s="357"/>
      <c r="AO23" s="350"/>
      <c r="AP23" s="358"/>
      <c r="AQ23" s="350"/>
      <c r="AR23" s="358"/>
      <c r="AS23" s="361"/>
      <c r="AT23" s="356"/>
      <c r="AU23" s="350"/>
      <c r="AV23" s="356"/>
      <c r="AW23" s="350"/>
      <c r="AX23" s="356"/>
      <c r="AY23" s="366"/>
      <c r="AZ23" s="351"/>
      <c r="BA23" s="350"/>
      <c r="BB23" s="352"/>
      <c r="BC23" s="350"/>
      <c r="BD23" s="352"/>
      <c r="BE23" s="353"/>
      <c r="BF23" s="365"/>
      <c r="BG23" s="363"/>
    </row>
    <row r="24" spans="1:59" s="64" customFormat="1" ht="15.75" customHeight="1" x14ac:dyDescent="0.25">
      <c r="A24" s="50"/>
      <c r="B24" s="51" t="s">
        <v>34</v>
      </c>
      <c r="C24" s="233"/>
      <c r="D24" s="56"/>
      <c r="E24" s="6" t="str">
        <f t="shared" ref="E24:E25" si="24">IF(D24*14=0,"",D24*14)</f>
        <v/>
      </c>
      <c r="F24" s="56"/>
      <c r="G24" s="6" t="str">
        <f t="shared" ref="G24:G25" si="25">IF(F24*14=0,"",F24*14)</f>
        <v/>
      </c>
      <c r="H24" s="56"/>
      <c r="I24" s="59"/>
      <c r="J24" s="57"/>
      <c r="K24" s="6" t="str">
        <f t="shared" ref="K24:K25" si="26">IF(J24*14=0,"",J24*14)</f>
        <v/>
      </c>
      <c r="L24" s="56"/>
      <c r="M24" s="6" t="str">
        <f t="shared" ref="M24:M25" si="27">IF(L24*14=0,"",L24*14)</f>
        <v/>
      </c>
      <c r="N24" s="56"/>
      <c r="O24" s="60"/>
      <c r="P24" s="56"/>
      <c r="Q24" s="6" t="str">
        <f t="shared" ref="Q24:Q25" si="28">IF(P24*14=0,"",P24*14)</f>
        <v/>
      </c>
      <c r="R24" s="56"/>
      <c r="S24" s="6" t="str">
        <f t="shared" ref="S24:S25" si="29">IF(R24*14=0,"",R24*14)</f>
        <v/>
      </c>
      <c r="T24" s="56"/>
      <c r="U24" s="59"/>
      <c r="V24" s="57"/>
      <c r="W24" s="6" t="str">
        <f t="shared" ref="W24:W25" si="30">IF(V24*14=0,"",V24*14)</f>
        <v/>
      </c>
      <c r="X24" s="56"/>
      <c r="Y24" s="6" t="str">
        <f t="shared" ref="Y24:Y25" si="31">IF(X24*14=0,"",X24*14)</f>
        <v/>
      </c>
      <c r="Z24" s="56"/>
      <c r="AA24" s="60"/>
      <c r="AB24" s="56"/>
      <c r="AC24" s="6" t="str">
        <f t="shared" ref="AC24:AC25" si="32">IF(AB24*14=0,"",AB24*14)</f>
        <v/>
      </c>
      <c r="AD24" s="56"/>
      <c r="AE24" s="6" t="str">
        <f t="shared" ref="AE24:AE25" si="33">IF(AD24*14=0,"",AD24*14)</f>
        <v/>
      </c>
      <c r="AF24" s="56"/>
      <c r="AG24" s="59"/>
      <c r="AH24" s="57"/>
      <c r="AI24" s="6" t="str">
        <f t="shared" ref="AI24:AI25" si="34">IF(AH24*14=0,"",AH24*14)</f>
        <v/>
      </c>
      <c r="AJ24" s="56"/>
      <c r="AK24" s="6" t="str">
        <f>IF(AJ24*14=0,"",AJ24*14)</f>
        <v/>
      </c>
      <c r="AL24" s="56"/>
      <c r="AM24" s="60"/>
      <c r="AN24" s="57"/>
      <c r="AO24" s="6" t="str">
        <f>IF(AN24*14=0,"",AN24*14)</f>
        <v/>
      </c>
      <c r="AP24" s="58"/>
      <c r="AQ24" s="6" t="str">
        <f>IF(AP24*15=0,"",AP24*15)</f>
        <v/>
      </c>
      <c r="AR24" s="58"/>
      <c r="AS24" s="61"/>
      <c r="AT24" s="56"/>
      <c r="AU24" s="6" t="str">
        <f>IF(AT24*14=0,"",AT24*14)</f>
        <v/>
      </c>
      <c r="AV24" s="56"/>
      <c r="AW24" s="6" t="str">
        <f>IF(AV24*14=0,"",AV24*14)</f>
        <v/>
      </c>
      <c r="AX24" s="300"/>
      <c r="AY24" s="56"/>
      <c r="AZ24" s="8" t="str">
        <f t="shared" ref="AZ24:AZ25" si="35">IF(D24+J24+P24+V24+AB24+AH24+AN24+AT24=0,"",D24+J24+P24+V24+AB24+AH24+AN24+AT24)</f>
        <v/>
      </c>
      <c r="BA24" s="6" t="str">
        <f t="shared" ref="BA24:BA25" si="36">IF((D24+J24+P24+V24+AB24+AH24+AN24+AT24)*14=0,"",(D24+J24+P24+V24+AB24+AH24+AN24+AT24)*14)</f>
        <v/>
      </c>
      <c r="BB24" s="9" t="str">
        <f t="shared" ref="BB24:BB25" si="37">IF(F24+L24+R24+X24+AD24+AJ24+AP24+AV24=0,"",F24+L24+R24+X24+AD24+AJ24+AP24+AV24)</f>
        <v/>
      </c>
      <c r="BC24" s="6" t="str">
        <f t="shared" ref="BC24:BC25" si="38">IF((L24+F24+R24+X24+AD24+AJ24+AP24+AV24)*14=0,"",(L24+F24+R24+X24+AD24+AJ24+AP24+AV24)*14)</f>
        <v/>
      </c>
      <c r="BD24" s="9" t="str">
        <f t="shared" ref="BD24:BD25" si="39">IF(N24+H24+T24+Z24+AF24+AL24+AR24+AX24=0,"",N24+H24+T24+Z24+AF24+AL24+AR24+AX24)</f>
        <v/>
      </c>
      <c r="BE24" s="10" t="str">
        <f t="shared" ref="BE24:BE25" si="40">IF(D24+F24+L24+J24+P24+R24+V24+X24+AB24+AD24+AH24+AJ24+AN24+AP24+AT24+AV24=0,"",D24+F24+L24+J24+P24+R24+V24+X24+AB24+AD24+AH24+AJ24+AN24+AP24+AT24+AV24)</f>
        <v/>
      </c>
      <c r="BF24" s="242"/>
      <c r="BG24" s="201"/>
    </row>
    <row r="25" spans="1:59" s="64" customFormat="1" ht="15.75" customHeight="1" x14ac:dyDescent="0.25">
      <c r="A25" s="50"/>
      <c r="B25" s="51" t="s">
        <v>34</v>
      </c>
      <c r="C25" s="244"/>
      <c r="D25" s="56"/>
      <c r="E25" s="6" t="str">
        <f t="shared" si="24"/>
        <v/>
      </c>
      <c r="F25" s="56"/>
      <c r="G25" s="6" t="str">
        <f t="shared" si="25"/>
        <v/>
      </c>
      <c r="H25" s="56"/>
      <c r="I25" s="59"/>
      <c r="J25" s="57"/>
      <c r="K25" s="6" t="str">
        <f t="shared" si="26"/>
        <v/>
      </c>
      <c r="L25" s="56"/>
      <c r="M25" s="6" t="str">
        <f t="shared" si="27"/>
        <v/>
      </c>
      <c r="N25" s="56"/>
      <c r="O25" s="60"/>
      <c r="P25" s="56"/>
      <c r="Q25" s="6" t="str">
        <f t="shared" si="28"/>
        <v/>
      </c>
      <c r="R25" s="56"/>
      <c r="S25" s="6" t="str">
        <f t="shared" si="29"/>
        <v/>
      </c>
      <c r="T25" s="56"/>
      <c r="U25" s="59"/>
      <c r="V25" s="57"/>
      <c r="W25" s="6" t="str">
        <f t="shared" si="30"/>
        <v/>
      </c>
      <c r="X25" s="56"/>
      <c r="Y25" s="6" t="str">
        <f t="shared" si="31"/>
        <v/>
      </c>
      <c r="Z25" s="56"/>
      <c r="AA25" s="60"/>
      <c r="AB25" s="56"/>
      <c r="AC25" s="6" t="str">
        <f t="shared" si="32"/>
        <v/>
      </c>
      <c r="AD25" s="56"/>
      <c r="AE25" s="6" t="str">
        <f t="shared" si="33"/>
        <v/>
      </c>
      <c r="AF25" s="56"/>
      <c r="AG25" s="59"/>
      <c r="AH25" s="57"/>
      <c r="AI25" s="6" t="str">
        <f t="shared" si="34"/>
        <v/>
      </c>
      <c r="AJ25" s="56"/>
      <c r="AK25" s="6" t="str">
        <f>IF(AJ25*14=0,"",AJ25*14)</f>
        <v/>
      </c>
      <c r="AL25" s="56"/>
      <c r="AM25" s="60"/>
      <c r="AN25" s="57"/>
      <c r="AO25" s="6" t="str">
        <f>IF(AN25*14=0,"",AN25*14)</f>
        <v/>
      </c>
      <c r="AP25" s="58"/>
      <c r="AQ25" s="6" t="str">
        <f>IF(AP25*14=0,"",AP25*14)</f>
        <v/>
      </c>
      <c r="AR25" s="58"/>
      <c r="AS25" s="61"/>
      <c r="AT25" s="56"/>
      <c r="AU25" s="6" t="str">
        <f>IF(AT25*14=0,"",AT25*14)</f>
        <v/>
      </c>
      <c r="AV25" s="56"/>
      <c r="AW25" s="6" t="str">
        <f>IF(AV25*14=0,"",AV25*14)</f>
        <v/>
      </c>
      <c r="AX25" s="56"/>
      <c r="AY25" s="56"/>
      <c r="AZ25" s="8" t="str">
        <f t="shared" si="35"/>
        <v/>
      </c>
      <c r="BA25" s="6" t="str">
        <f t="shared" si="36"/>
        <v/>
      </c>
      <c r="BB25" s="9" t="str">
        <f t="shared" si="37"/>
        <v/>
      </c>
      <c r="BC25" s="6" t="str">
        <f t="shared" si="38"/>
        <v/>
      </c>
      <c r="BD25" s="9" t="str">
        <f t="shared" si="39"/>
        <v/>
      </c>
      <c r="BE25" s="10" t="str">
        <f t="shared" si="40"/>
        <v/>
      </c>
      <c r="BF25" s="242"/>
      <c r="BG25" s="201"/>
    </row>
    <row r="26" spans="1:59" s="119" customFormat="1" ht="15.75" customHeight="1" thickBot="1" x14ac:dyDescent="0.35">
      <c r="A26" s="202"/>
      <c r="B26" s="12"/>
      <c r="C26" s="175" t="s">
        <v>58</v>
      </c>
      <c r="D26" s="130">
        <f>SUM(D12:D25)</f>
        <v>0</v>
      </c>
      <c r="E26" s="130">
        <f>SUM(E12:E25)</f>
        <v>0</v>
      </c>
      <c r="F26" s="130">
        <f>SUM(F12:F25)</f>
        <v>0</v>
      </c>
      <c r="G26" s="130">
        <f>SUM(G12:G25)</f>
        <v>0</v>
      </c>
      <c r="H26" s="130">
        <f>SUM(H12:H25)</f>
        <v>0</v>
      </c>
      <c r="I26" s="211" t="s">
        <v>17</v>
      </c>
      <c r="J26" s="130">
        <f>SUM(J12:J25)</f>
        <v>0</v>
      </c>
      <c r="K26" s="130">
        <f>SUM(K12:K25)</f>
        <v>0</v>
      </c>
      <c r="L26" s="130">
        <f>SUM(L12:L25)</f>
        <v>0</v>
      </c>
      <c r="M26" s="130">
        <f>SUM(M12:M25)</f>
        <v>0</v>
      </c>
      <c r="N26" s="130">
        <f>SUM(N12:N25)</f>
        <v>0</v>
      </c>
      <c r="O26" s="211" t="s">
        <v>17</v>
      </c>
      <c r="P26" s="130">
        <f>SUM(P12:P25)</f>
        <v>0</v>
      </c>
      <c r="Q26" s="130">
        <f>SUM(Q12:Q25)</f>
        <v>0</v>
      </c>
      <c r="R26" s="130">
        <f>SUM(R12:R25)</f>
        <v>0</v>
      </c>
      <c r="S26" s="130">
        <f>SUM(S12:S25)</f>
        <v>0</v>
      </c>
      <c r="T26" s="130">
        <f>SUM(T12:T25)</f>
        <v>0</v>
      </c>
      <c r="U26" s="211" t="s">
        <v>17</v>
      </c>
      <c r="V26" s="130">
        <f>SUM(V12:V25)</f>
        <v>0</v>
      </c>
      <c r="W26" s="130">
        <f>SUM(W12:W25)</f>
        <v>0</v>
      </c>
      <c r="X26" s="130">
        <f>SUM(X12:X25)</f>
        <v>0</v>
      </c>
      <c r="Y26" s="130">
        <f>SUM(Y12:Y25)</f>
        <v>0</v>
      </c>
      <c r="Z26" s="130">
        <f>SUM(Z12:Z25)</f>
        <v>0</v>
      </c>
      <c r="AA26" s="211" t="s">
        <v>17</v>
      </c>
      <c r="AB26" s="130">
        <f>SUM(AB12:AB25)</f>
        <v>13</v>
      </c>
      <c r="AC26" s="130">
        <f>SUM(AC12:AC25)</f>
        <v>182</v>
      </c>
      <c r="AD26" s="130">
        <f>SUM(AD12:AD25)</f>
        <v>11</v>
      </c>
      <c r="AE26" s="130">
        <f>SUM(AE12:AE25)</f>
        <v>154</v>
      </c>
      <c r="AF26" s="130">
        <f>SUM(AF12:AF25)</f>
        <v>24</v>
      </c>
      <c r="AG26" s="211" t="s">
        <v>17</v>
      </c>
      <c r="AH26" s="130">
        <f>SUM(AH12:AH25)</f>
        <v>13</v>
      </c>
      <c r="AI26" s="130">
        <f>SUM(AI12:AI25)</f>
        <v>182</v>
      </c>
      <c r="AJ26" s="130">
        <f>SUM(AJ12:AJ25)</f>
        <v>9</v>
      </c>
      <c r="AK26" s="130">
        <f>SUM(AK12:AK25)</f>
        <v>126</v>
      </c>
      <c r="AL26" s="130">
        <f>SUM(AL12:AL25)</f>
        <v>22</v>
      </c>
      <c r="AM26" s="211" t="s">
        <v>17</v>
      </c>
      <c r="AN26" s="130">
        <f>SUM(AN12:AN25)</f>
        <v>12</v>
      </c>
      <c r="AO26" s="130">
        <f>SUM(AO12:AO25)</f>
        <v>168</v>
      </c>
      <c r="AP26" s="130">
        <f>SUM(AP12:AP25)</f>
        <v>6</v>
      </c>
      <c r="AQ26" s="130">
        <f>SUM(AQ12:AQ25)</f>
        <v>84</v>
      </c>
      <c r="AR26" s="130">
        <f>SUM(AR12:AR25)</f>
        <v>19</v>
      </c>
      <c r="AS26" s="211" t="s">
        <v>17</v>
      </c>
      <c r="AT26" s="130">
        <f>SUM(AT12:AT25)</f>
        <v>0</v>
      </c>
      <c r="AU26" s="130">
        <f>SUM(AU12:AU25)</f>
        <v>0</v>
      </c>
      <c r="AV26" s="130">
        <f>SUM(AV12:AV25)</f>
        <v>35</v>
      </c>
      <c r="AW26" s="130">
        <f>SUM(AW12:AW25)</f>
        <v>490</v>
      </c>
      <c r="AX26" s="130">
        <f>SUM(AX12:AX25)</f>
        <v>17</v>
      </c>
      <c r="AY26" s="211" t="s">
        <v>17</v>
      </c>
      <c r="AZ26" s="130">
        <f t="shared" ref="AZ26:BE26" si="41">SUM(AZ12:AZ25)</f>
        <v>38</v>
      </c>
      <c r="BA26" s="130">
        <f t="shared" si="41"/>
        <v>532</v>
      </c>
      <c r="BB26" s="130">
        <f t="shared" si="41"/>
        <v>61</v>
      </c>
      <c r="BC26" s="130">
        <f t="shared" si="41"/>
        <v>854</v>
      </c>
      <c r="BD26" s="130">
        <f t="shared" si="41"/>
        <v>82</v>
      </c>
      <c r="BE26" s="130">
        <f t="shared" si="41"/>
        <v>99</v>
      </c>
    </row>
    <row r="27" spans="1:59" s="119" customFormat="1" ht="15.75" customHeight="1" thickBot="1" x14ac:dyDescent="0.35">
      <c r="A27" s="173"/>
      <c r="B27" s="174"/>
      <c r="C27" s="117" t="s">
        <v>44</v>
      </c>
      <c r="D27" s="118">
        <f>D10+D26</f>
        <v>0</v>
      </c>
      <c r="E27" s="118">
        <f>E10+E26</f>
        <v>0</v>
      </c>
      <c r="F27" s="118">
        <f>F10+F26</f>
        <v>30</v>
      </c>
      <c r="G27" s="118">
        <f>G10+G26</f>
        <v>600</v>
      </c>
      <c r="H27" s="118">
        <f>H10+H26</f>
        <v>27</v>
      </c>
      <c r="I27" s="212" t="s">
        <v>17</v>
      </c>
      <c r="J27" s="118">
        <f>J10+J26</f>
        <v>16</v>
      </c>
      <c r="K27" s="118">
        <f>K10+K26</f>
        <v>224</v>
      </c>
      <c r="L27" s="118">
        <f>L10+L26</f>
        <v>17</v>
      </c>
      <c r="M27" s="118">
        <f>M10+M26</f>
        <v>238</v>
      </c>
      <c r="N27" s="118">
        <f>N10+N26</f>
        <v>27</v>
      </c>
      <c r="O27" s="212" t="s">
        <v>17</v>
      </c>
      <c r="P27" s="118">
        <f>P10+P26</f>
        <v>10</v>
      </c>
      <c r="Q27" s="118">
        <f>Q10+Q26</f>
        <v>140</v>
      </c>
      <c r="R27" s="118">
        <f>R10+R26</f>
        <v>21</v>
      </c>
      <c r="S27" s="118">
        <f>S10+S26</f>
        <v>304</v>
      </c>
      <c r="T27" s="118">
        <f>T10+T26</f>
        <v>29</v>
      </c>
      <c r="U27" s="212" t="s">
        <v>17</v>
      </c>
      <c r="V27" s="118">
        <f>V10+V26</f>
        <v>18</v>
      </c>
      <c r="W27" s="118">
        <f>W10+W26</f>
        <v>252</v>
      </c>
      <c r="X27" s="118">
        <f>X10+X26</f>
        <v>15</v>
      </c>
      <c r="Y27" s="118">
        <f>Y10+Y26</f>
        <v>210</v>
      </c>
      <c r="Z27" s="118">
        <f>Z10+Z26</f>
        <v>33</v>
      </c>
      <c r="AA27" s="212" t="s">
        <v>17</v>
      </c>
      <c r="AB27" s="118">
        <f>AB10+AB26</f>
        <v>16</v>
      </c>
      <c r="AC27" s="118">
        <f>AC10+AC26</f>
        <v>224</v>
      </c>
      <c r="AD27" s="118">
        <f>AD10+AD26</f>
        <v>17</v>
      </c>
      <c r="AE27" s="118">
        <f>AE10+AE26</f>
        <v>238</v>
      </c>
      <c r="AF27" s="118">
        <f>AF10+AF26</f>
        <v>32</v>
      </c>
      <c r="AG27" s="212" t="s">
        <v>17</v>
      </c>
      <c r="AH27" s="118">
        <f>AH10+AH26</f>
        <v>16</v>
      </c>
      <c r="AI27" s="118">
        <f>AI10+AI26</f>
        <v>224</v>
      </c>
      <c r="AJ27" s="118">
        <f>AJ10+AJ26</f>
        <v>16</v>
      </c>
      <c r="AK27" s="118">
        <f>AK10+AK26</f>
        <v>224</v>
      </c>
      <c r="AL27" s="118">
        <f>AL10+AL26</f>
        <v>32</v>
      </c>
      <c r="AM27" s="212" t="s">
        <v>17</v>
      </c>
      <c r="AN27" s="118">
        <f>AN10+AN26</f>
        <v>18</v>
      </c>
      <c r="AO27" s="118">
        <f>AO10+AO26</f>
        <v>252</v>
      </c>
      <c r="AP27" s="118">
        <f>AP10+AP26</f>
        <v>14</v>
      </c>
      <c r="AQ27" s="118">
        <f>AQ10+AQ26</f>
        <v>196</v>
      </c>
      <c r="AR27" s="118">
        <f>AR10+AR26</f>
        <v>33</v>
      </c>
      <c r="AS27" s="212" t="s">
        <v>17</v>
      </c>
      <c r="AT27" s="118">
        <f>AT10+AT26</f>
        <v>0</v>
      </c>
      <c r="AU27" s="118">
        <f>AU10+AU26</f>
        <v>0</v>
      </c>
      <c r="AV27" s="118">
        <f>AV10+AV26</f>
        <v>37</v>
      </c>
      <c r="AW27" s="118">
        <f>AW10+AW26</f>
        <v>518</v>
      </c>
      <c r="AX27" s="118">
        <f>AX10+AX26</f>
        <v>27</v>
      </c>
      <c r="AY27" s="212" t="s">
        <v>17</v>
      </c>
      <c r="AZ27" s="131">
        <f t="shared" ref="AZ27:BE27" si="42">AZ10+AZ26</f>
        <v>104</v>
      </c>
      <c r="BA27" s="131">
        <f t="shared" si="42"/>
        <v>1582</v>
      </c>
      <c r="BB27" s="131">
        <f t="shared" si="42"/>
        <v>162</v>
      </c>
      <c r="BC27" s="131">
        <f t="shared" si="42"/>
        <v>2660</v>
      </c>
      <c r="BD27" s="131">
        <f t="shared" si="42"/>
        <v>240</v>
      </c>
      <c r="BE27" s="131">
        <f t="shared" si="42"/>
        <v>302</v>
      </c>
    </row>
    <row r="28" spans="1:59" ht="18.75" customHeight="1" x14ac:dyDescent="0.3">
      <c r="A28" s="132"/>
      <c r="B28" s="133"/>
      <c r="C28" s="134" t="s">
        <v>16</v>
      </c>
      <c r="D28" s="530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30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6"/>
      <c r="AT28" s="566"/>
      <c r="AU28" s="566"/>
      <c r="AV28" s="566"/>
      <c r="AW28" s="566"/>
      <c r="AX28" s="566"/>
      <c r="AY28" s="566"/>
      <c r="AZ28" s="526"/>
      <c r="BA28" s="567"/>
      <c r="BB28" s="567"/>
      <c r="BC28" s="567"/>
      <c r="BD28" s="567"/>
      <c r="BE28" s="567"/>
      <c r="BF28" s="205"/>
      <c r="BG28" s="205"/>
    </row>
    <row r="29" spans="1:59" s="2" customFormat="1" ht="15.75" customHeight="1" x14ac:dyDescent="0.25">
      <c r="A29" s="50"/>
      <c r="B29" s="53" t="s">
        <v>15</v>
      </c>
      <c r="C29" s="52" t="s">
        <v>54</v>
      </c>
      <c r="D29" s="56"/>
      <c r="E29" s="6" t="str">
        <f>IF(D29*14=0,"",D29*14)</f>
        <v/>
      </c>
      <c r="F29" s="56"/>
      <c r="G29" s="6" t="str">
        <f>IF(F29*14=0,"",F29*14)</f>
        <v/>
      </c>
      <c r="H29" s="56"/>
      <c r="I29" s="59"/>
      <c r="J29" s="57"/>
      <c r="K29" s="6" t="str">
        <f>IF(J29*14=0,"",J29*14)</f>
        <v/>
      </c>
      <c r="L29" s="56"/>
      <c r="M29" s="6" t="str">
        <f>IF(L29*14=0,"",L29*14)</f>
        <v/>
      </c>
      <c r="N29" s="56"/>
      <c r="O29" s="60"/>
      <c r="P29" s="56"/>
      <c r="Q29" s="6" t="str">
        <f>IF(P29*14=0,"",P29*14)</f>
        <v/>
      </c>
      <c r="R29" s="56"/>
      <c r="S29" s="6" t="str">
        <f>IF(R29*14=0,"",R29*14)</f>
        <v/>
      </c>
      <c r="T29" s="56"/>
      <c r="U29" s="59"/>
      <c r="V29" s="57"/>
      <c r="W29" s="6" t="str">
        <f>IF(V29*14=0,"",V29*14)</f>
        <v/>
      </c>
      <c r="X29" s="56"/>
      <c r="Y29" s="6" t="str">
        <f>IF(X29*14=0,"",X29*14)</f>
        <v/>
      </c>
      <c r="Z29" s="56"/>
      <c r="AA29" s="60"/>
      <c r="AB29" s="56"/>
      <c r="AC29" s="6" t="str">
        <f>IF(AB29*14=0,"",AB29*14)</f>
        <v/>
      </c>
      <c r="AD29" s="56"/>
      <c r="AE29" s="6" t="str">
        <f>IF(AD29*14=0,"",AD29*14)</f>
        <v/>
      </c>
      <c r="AF29" s="56"/>
      <c r="AG29" s="59"/>
      <c r="AH29" s="57"/>
      <c r="AI29" s="6" t="str">
        <f>IF(AH29*14=0,"",AH29*14)</f>
        <v/>
      </c>
      <c r="AJ29" s="56"/>
      <c r="AK29" s="6" t="str">
        <f>IF(AJ29*14=0,"",AJ29*14)</f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>IF(AT29*14=0,"",AT29*14)</f>
        <v/>
      </c>
      <c r="AV29" s="56"/>
      <c r="AW29" s="6" t="str">
        <f>IF(AV29*14=0,"",AV29*14)</f>
        <v/>
      </c>
      <c r="AX29" s="56"/>
      <c r="AY29" s="56"/>
      <c r="AZ29" s="8" t="str">
        <f>IF(D29+J29+P29+V29+AB29+AH29+AN29+AT29=0,"",D29+J29+P29+V29+AB29+AH29+AN29+AT29)</f>
        <v/>
      </c>
      <c r="BA29" s="18" t="str">
        <f>IF((P29+V29+AB29+AH29+AN29+AT29)*14=0,"",(P29+V29+AB29+AH29+AN29+AT29)*14)</f>
        <v/>
      </c>
      <c r="BB29" s="9" t="str">
        <f>IF(F29+L29+R29+X29+AD29+AJ29+AP29+AV29=0,"",F29+L29+R29+X29+AD29+AJ29+AP29+AV29)</f>
        <v/>
      </c>
      <c r="BC29" s="6" t="str">
        <f>IF((L29+F29+R29+X29+AD29+AJ29+AP29+AV29)*14=0,"",(L29+F29+R29+X29+AD29+AJ29+AP29+AV29)*14)</f>
        <v/>
      </c>
      <c r="BD29" s="63" t="s">
        <v>17</v>
      </c>
      <c r="BE29" s="198" t="str">
        <f>IF(D29+F29+L29+J29+P29+R29+V29+X29+AB29+AD29+AH29+AJ29+AN29+AP29+AT29+AV29=0,"",D29+F29+L29+J29+P29+R29+V29+X29+AB29+AD29+AH29+AJ29+AN29+AP29+AT29+AV29)</f>
        <v/>
      </c>
      <c r="BF29" s="201"/>
      <c r="BG29" s="201"/>
    </row>
    <row r="30" spans="1:59" s="2" customFormat="1" ht="15.75" customHeight="1" x14ac:dyDescent="0.25">
      <c r="A30" s="54"/>
      <c r="B30" s="53" t="s">
        <v>15</v>
      </c>
      <c r="C30" s="52" t="s">
        <v>55</v>
      </c>
      <c r="D30" s="56"/>
      <c r="E30" s="6" t="str">
        <f>IF(D30*14=0,"",D30*14)</f>
        <v/>
      </c>
      <c r="F30" s="56"/>
      <c r="G30" s="6" t="str">
        <f>IF(F30*14=0,"",F30*14)</f>
        <v/>
      </c>
      <c r="H30" s="56"/>
      <c r="I30" s="59"/>
      <c r="J30" s="57"/>
      <c r="K30" s="6" t="str">
        <f>IF(J30*14=0,"",J30*14)</f>
        <v/>
      </c>
      <c r="L30" s="56"/>
      <c r="M30" s="6" t="str">
        <f>IF(L30*14=0,"",L30*14)</f>
        <v/>
      </c>
      <c r="N30" s="56"/>
      <c r="O30" s="60"/>
      <c r="P30" s="56"/>
      <c r="Q30" s="6" t="str">
        <f>IF(P30*14=0,"",P30*14)</f>
        <v/>
      </c>
      <c r="R30" s="56"/>
      <c r="S30" s="6" t="str">
        <f>IF(R30*14=0,"",R30*14)</f>
        <v/>
      </c>
      <c r="T30" s="56"/>
      <c r="U30" s="59"/>
      <c r="V30" s="57"/>
      <c r="W30" s="6" t="str">
        <f>IF(V30*14=0,"",V30*14)</f>
        <v/>
      </c>
      <c r="X30" s="56"/>
      <c r="Y30" s="6" t="str">
        <f>IF(X30*14=0,"",X30*14)</f>
        <v/>
      </c>
      <c r="Z30" s="56"/>
      <c r="AA30" s="60"/>
      <c r="AB30" s="56"/>
      <c r="AC30" s="6" t="str">
        <f>IF(AB30*14=0,"",AB30*14)</f>
        <v/>
      </c>
      <c r="AD30" s="56"/>
      <c r="AE30" s="6" t="str">
        <f>IF(AD30*14=0,"",AD30*14)</f>
        <v/>
      </c>
      <c r="AF30" s="56"/>
      <c r="AG30" s="59"/>
      <c r="AH30" s="57"/>
      <c r="AI30" s="6" t="str">
        <f>IF(AH30*14=0,"",AH30*14)</f>
        <v/>
      </c>
      <c r="AJ30" s="56"/>
      <c r="AK30" s="6" t="str">
        <f>IF(AJ30*14=0,"",AJ30*14)</f>
        <v/>
      </c>
      <c r="AL30" s="56"/>
      <c r="AM30" s="60"/>
      <c r="AN30" s="57"/>
      <c r="AO30" s="6" t="str">
        <f>IF(AN30*14=0,"",AN30*14)</f>
        <v/>
      </c>
      <c r="AP30" s="58"/>
      <c r="AQ30" s="6" t="str">
        <f>IF(AP30*14=0,"",AP30*14)</f>
        <v/>
      </c>
      <c r="AR30" s="58"/>
      <c r="AS30" s="61"/>
      <c r="AT30" s="56"/>
      <c r="AU30" s="6" t="str">
        <f>IF(AT30*14=0,"",AT30*14)</f>
        <v/>
      </c>
      <c r="AV30" s="56"/>
      <c r="AW30" s="6" t="str">
        <f>IF(AV30*14=0,"",AV30*14)</f>
        <v/>
      </c>
      <c r="AX30" s="56"/>
      <c r="AY30" s="56"/>
      <c r="AZ30" s="8" t="str">
        <f>IF(D30+J30+P30+V30+AB30+AH30+AN30+AT30=0,"",D30+J30+P30+V30+AB30+AH30+AN30+AT30)</f>
        <v/>
      </c>
      <c r="BA30" s="18" t="str">
        <f>IF((P30+V30+AB30+AH30+AN30+AT30)*14=0,"",(P30+V30+AB30+AH30+AN30+AT30)*14)</f>
        <v/>
      </c>
      <c r="BB30" s="9" t="str">
        <f>IF(F30+L30+R30+X30+AD30+AJ30+AP30+AV30=0,"",F30+L30+R30+X30+AD30+AJ30+AP30+AV30)</f>
        <v/>
      </c>
      <c r="BC30" s="6" t="str">
        <f>IF((L30+F30+R30+X30+AD30+AJ30+AP30+AV30)*14=0,"",(L30+F30+R30+X30+AD30+AJ30+AP30+AV30)*14)</f>
        <v/>
      </c>
      <c r="BD30" s="63" t="s">
        <v>17</v>
      </c>
      <c r="BE30" s="198" t="str">
        <f>IF(D30+F30+L30+J30+P30+R30+V30+X30+AB30+AD30+AH30+AJ30+AN30+AP30+AT30+AV30=0,"",D30+F30+L30+J30+P30+R30+V30+X30+AB30+AD30+AH30+AJ30+AN30+AP30+AT30+AV30)</f>
        <v/>
      </c>
      <c r="BF30" s="201"/>
      <c r="BG30" s="201"/>
    </row>
    <row r="31" spans="1:59" s="2" customFormat="1" ht="15.75" customHeight="1" thickBot="1" x14ac:dyDescent="0.3">
      <c r="A31" s="99"/>
      <c r="B31" s="53" t="s">
        <v>15</v>
      </c>
      <c r="C31" s="52" t="s">
        <v>56</v>
      </c>
      <c r="D31" s="56"/>
      <c r="E31" s="6" t="str">
        <f>IF(D31*14=0,"",D31*14)</f>
        <v/>
      </c>
      <c r="F31" s="56"/>
      <c r="G31" s="6" t="str">
        <f>IF(F31*14=0,"",F31*14)</f>
        <v/>
      </c>
      <c r="H31" s="56"/>
      <c r="I31" s="59"/>
      <c r="J31" s="57"/>
      <c r="K31" s="6" t="str">
        <f>IF(J31*14=0,"",J31*14)</f>
        <v/>
      </c>
      <c r="L31" s="56"/>
      <c r="M31" s="6" t="str">
        <f>IF(L31*14=0,"",L31*14)</f>
        <v/>
      </c>
      <c r="N31" s="56"/>
      <c r="O31" s="60"/>
      <c r="P31" s="56"/>
      <c r="Q31" s="6" t="str">
        <f>IF(P31*14=0,"",P31*14)</f>
        <v/>
      </c>
      <c r="R31" s="56"/>
      <c r="S31" s="6" t="str">
        <f>IF(R31*14=0,"",R31*14)</f>
        <v/>
      </c>
      <c r="T31" s="56"/>
      <c r="U31" s="59"/>
      <c r="V31" s="57"/>
      <c r="W31" s="6" t="str">
        <f>IF(V31*14=0,"",V31*14)</f>
        <v/>
      </c>
      <c r="X31" s="56"/>
      <c r="Y31" s="6" t="str">
        <f>IF(X31*14=0,"",X31*14)</f>
        <v/>
      </c>
      <c r="Z31" s="56"/>
      <c r="AA31" s="60"/>
      <c r="AB31" s="56"/>
      <c r="AC31" s="6" t="str">
        <f>IF(AB31*14=0,"",AB31*14)</f>
        <v/>
      </c>
      <c r="AD31" s="56"/>
      <c r="AE31" s="6" t="str">
        <f>IF(AD31*14=0,"",AD31*14)</f>
        <v/>
      </c>
      <c r="AF31" s="56"/>
      <c r="AG31" s="59"/>
      <c r="AH31" s="57"/>
      <c r="AI31" s="6" t="str">
        <f>IF(AH31*14=0,"",AH31*14)</f>
        <v/>
      </c>
      <c r="AJ31" s="56"/>
      <c r="AK31" s="6" t="str">
        <f>IF(AJ31*14=0,"",AJ31*14)</f>
        <v/>
      </c>
      <c r="AL31" s="56"/>
      <c r="AM31" s="60"/>
      <c r="AN31" s="57"/>
      <c r="AO31" s="6" t="str">
        <f>IF(AN31*14=0,"",AN31*14)</f>
        <v/>
      </c>
      <c r="AP31" s="58"/>
      <c r="AQ31" s="6" t="str">
        <f>IF(AP31*14=0,"",AP31*14)</f>
        <v/>
      </c>
      <c r="AR31" s="58"/>
      <c r="AS31" s="61"/>
      <c r="AT31" s="56"/>
      <c r="AU31" s="6" t="str">
        <f>IF(AT31*14=0,"",AT31*14)</f>
        <v/>
      </c>
      <c r="AV31" s="56"/>
      <c r="AW31" s="6" t="str">
        <f>IF(AV31*14=0,"",AV31*14)</f>
        <v/>
      </c>
      <c r="AX31" s="56"/>
      <c r="AY31" s="56"/>
      <c r="AZ31" s="8" t="str">
        <f>IF(D31+J31+P31+V31+AB31+AH31+AN31+AT31=0,"",D31+J31+P31+V31+AB31+AH31+AN31+AT31)</f>
        <v/>
      </c>
      <c r="BA31" s="18" t="str">
        <f>IF((P31+V31+AB31+AH31+AN31+AT31)*14=0,"",(P31+V31+AB31+AH31+AN31+AT31)*14)</f>
        <v/>
      </c>
      <c r="BB31" s="9" t="str">
        <f>IF(F31+L31+R31+X31+AD31+AJ31+AP31+AV31=0,"",F31+L31+R31+X31+AD31+AJ31+AP31+AV31)</f>
        <v/>
      </c>
      <c r="BC31" s="18" t="str">
        <f>IF((L31+F31+R31+X31+AD31+AJ31+AP31+AV31)*14=0,"",(L31+F31+R31+X31+AD31+AJ31+AP31+AV31)*14)</f>
        <v/>
      </c>
      <c r="BD31" s="63" t="s">
        <v>17</v>
      </c>
      <c r="BE31" s="198" t="str">
        <f>IF(D31+F31+L31+J31+P31+R31+V31+X31+AB31+AD31+AH31+AJ31+AN31+AP31+AT31+AV31=0,"",D31+F31+L31+J31+P31+R31+V31+X31+AB31+AD31+AH31+AJ31+AN31+AP31+AT31+AV31)</f>
        <v/>
      </c>
      <c r="BF31" s="201"/>
      <c r="BG31" s="201"/>
    </row>
    <row r="32" spans="1:59" ht="15.75" customHeight="1" thickBot="1" x14ac:dyDescent="0.35">
      <c r="A32" s="135"/>
      <c r="B32" s="136"/>
      <c r="C32" s="137" t="s">
        <v>18</v>
      </c>
      <c r="D32" s="138">
        <f>SUM(D29:D31)</f>
        <v>0</v>
      </c>
      <c r="E32" s="139" t="str">
        <f>IF(D32*14=0,"",D32*14)</f>
        <v/>
      </c>
      <c r="F32" s="140">
        <f>SUM(F29:F31)</f>
        <v>0</v>
      </c>
      <c r="G32" s="139" t="str">
        <f>IF(F32*14=0,"",F32*14)</f>
        <v/>
      </c>
      <c r="H32" s="141" t="s">
        <v>17</v>
      </c>
      <c r="I32" s="142" t="s">
        <v>17</v>
      </c>
      <c r="J32" s="143">
        <f>SUM(J29:J31)</f>
        <v>0</v>
      </c>
      <c r="K32" s="139" t="str">
        <f>IF(J32*14=0,"",J32*14)</f>
        <v/>
      </c>
      <c r="L32" s="140">
        <f>SUM(L29:L31)</f>
        <v>0</v>
      </c>
      <c r="M32" s="139" t="str">
        <f>IF(L32*14=0,"",L32*14)</f>
        <v/>
      </c>
      <c r="N32" s="141" t="s">
        <v>17</v>
      </c>
      <c r="O32" s="142" t="s">
        <v>17</v>
      </c>
      <c r="P32" s="138">
        <f>SUM(P29:P31)</f>
        <v>0</v>
      </c>
      <c r="Q32" s="139" t="str">
        <f>IF(P32*14=0,"",P32*14)</f>
        <v/>
      </c>
      <c r="R32" s="140">
        <f>SUM(R29:R31)</f>
        <v>0</v>
      </c>
      <c r="S32" s="139" t="str">
        <f>IF(R32*14=0,"",R32*14)</f>
        <v/>
      </c>
      <c r="T32" s="144" t="s">
        <v>17</v>
      </c>
      <c r="U32" s="142" t="s">
        <v>17</v>
      </c>
      <c r="V32" s="143">
        <f>SUM(V29:V31)</f>
        <v>0</v>
      </c>
      <c r="W32" s="139" t="str">
        <f>IF(V32*14=0,"",V32*14)</f>
        <v/>
      </c>
      <c r="X32" s="140">
        <f>SUM(X29:X31)</f>
        <v>0</v>
      </c>
      <c r="Y32" s="139" t="str">
        <f>IF(X32*14=0,"",X32*14)</f>
        <v/>
      </c>
      <c r="Z32" s="141" t="s">
        <v>17</v>
      </c>
      <c r="AA32" s="142" t="s">
        <v>17</v>
      </c>
      <c r="AB32" s="138">
        <f>SUM(AB29:AB31)</f>
        <v>0</v>
      </c>
      <c r="AC32" s="139" t="str">
        <f>IF(AB32*14=0,"",AB32*14)</f>
        <v/>
      </c>
      <c r="AD32" s="140">
        <f>SUM(AD29:AD31)</f>
        <v>0</v>
      </c>
      <c r="AE32" s="139" t="str">
        <f>IF(AD32*14=0,"",AD32*14)</f>
        <v/>
      </c>
      <c r="AF32" s="141" t="s">
        <v>17</v>
      </c>
      <c r="AG32" s="142" t="s">
        <v>17</v>
      </c>
      <c r="AH32" s="143">
        <f>SUM(AH29:AH31)</f>
        <v>0</v>
      </c>
      <c r="AI32" s="139" t="str">
        <f>IF(AH32*14=0,"",AH32*14)</f>
        <v/>
      </c>
      <c r="AJ32" s="140">
        <f>SUM(AJ29:AJ31)</f>
        <v>0</v>
      </c>
      <c r="AK32" s="139" t="str">
        <f>IF(AJ32*14=0,"",AJ32*14)</f>
        <v/>
      </c>
      <c r="AL32" s="141" t="s">
        <v>17</v>
      </c>
      <c r="AM32" s="142" t="s">
        <v>17</v>
      </c>
      <c r="AN32" s="138">
        <f>SUM(AN29:AN31)</f>
        <v>0</v>
      </c>
      <c r="AO32" s="139" t="str">
        <f>IF(AN32*14=0,"",AN32*14)</f>
        <v/>
      </c>
      <c r="AP32" s="140">
        <f>SUM(AP29:AP31)</f>
        <v>0</v>
      </c>
      <c r="AQ32" s="139" t="str">
        <f>IF(AP32*14=0,"",AP32*14)</f>
        <v/>
      </c>
      <c r="AR32" s="144" t="s">
        <v>17</v>
      </c>
      <c r="AS32" s="142" t="s">
        <v>17</v>
      </c>
      <c r="AT32" s="143">
        <f>SUM(AT29:AT31)</f>
        <v>0</v>
      </c>
      <c r="AU32" s="139" t="str">
        <f>IF(AT32*14=0,"",AT32*14)</f>
        <v/>
      </c>
      <c r="AV32" s="140">
        <f>SUM(AV29:AV31)</f>
        <v>0</v>
      </c>
      <c r="AW32" s="139" t="str">
        <f>IF(AV32*14=0,"",AV32*14)</f>
        <v/>
      </c>
      <c r="AX32" s="141" t="s">
        <v>17</v>
      </c>
      <c r="AY32" s="142" t="s">
        <v>17</v>
      </c>
      <c r="AZ32" s="145" t="str">
        <f>IF(D32+J32+P32+V32=0,"",D32+J32+P32+V32)</f>
        <v/>
      </c>
      <c r="BA32" s="228" t="str">
        <f>IF((P32+V32+AB32+AH32+AN32+AT32)*14=0,"",(P32+V32+AB32+AH32+AN32+AT32)*14)</f>
        <v/>
      </c>
      <c r="BB32" s="229" t="str">
        <f>IF(F32+L32+R32+X32=0,"",F32+L32+R32+X32)</f>
        <v/>
      </c>
      <c r="BC32" s="230" t="str">
        <f>IF((L32+F32+R32+X32+AD32+AJ32+AP32+AV32)*14=0,"",(L32+F32+R32+X32+AD32+AJ32+AP32+AV32)*14)</f>
        <v/>
      </c>
      <c r="BD32" s="141" t="s">
        <v>17</v>
      </c>
      <c r="BE32" s="146" t="s">
        <v>43</v>
      </c>
    </row>
    <row r="33" spans="1:59" ht="15.75" customHeight="1" thickBot="1" x14ac:dyDescent="0.35">
      <c r="A33" s="147"/>
      <c r="B33" s="148"/>
      <c r="C33" s="149" t="s">
        <v>45</v>
      </c>
      <c r="D33" s="150">
        <f>D27+D32</f>
        <v>0</v>
      </c>
      <c r="E33" s="151" t="str">
        <f>IF(D33*14=0,"",D33*14)</f>
        <v/>
      </c>
      <c r="F33" s="152">
        <f>F27+F32</f>
        <v>30</v>
      </c>
      <c r="G33" s="151">
        <f>IF(F33*14=0,"",F33*14)</f>
        <v>420</v>
      </c>
      <c r="H33" s="153" t="s">
        <v>17</v>
      </c>
      <c r="I33" s="154" t="s">
        <v>17</v>
      </c>
      <c r="J33" s="155">
        <f>J27+J32</f>
        <v>16</v>
      </c>
      <c r="K33" s="151">
        <f>IF(J33*14=0,"",J33*14)</f>
        <v>224</v>
      </c>
      <c r="L33" s="152">
        <f>L27+L32</f>
        <v>17</v>
      </c>
      <c r="M33" s="151">
        <f>IF(L33*14=0,"",L33*14)</f>
        <v>238</v>
      </c>
      <c r="N33" s="153" t="s">
        <v>17</v>
      </c>
      <c r="O33" s="154" t="s">
        <v>17</v>
      </c>
      <c r="P33" s="150">
        <f>P27+P32</f>
        <v>10</v>
      </c>
      <c r="Q33" s="151">
        <f>IF(P33*14=0,"",P33*14)</f>
        <v>140</v>
      </c>
      <c r="R33" s="152">
        <f>R27+R32</f>
        <v>21</v>
      </c>
      <c r="S33" s="151">
        <f>IF(R33*14=0,"",R33*14)</f>
        <v>294</v>
      </c>
      <c r="T33" s="156" t="s">
        <v>17</v>
      </c>
      <c r="U33" s="154" t="s">
        <v>17</v>
      </c>
      <c r="V33" s="155">
        <f>V27+V32</f>
        <v>18</v>
      </c>
      <c r="W33" s="151">
        <f>IF(V33*14=0,"",V33*14)</f>
        <v>252</v>
      </c>
      <c r="X33" s="152">
        <f>X27+X32</f>
        <v>15</v>
      </c>
      <c r="Y33" s="151">
        <f>IF(X33*14=0,"",X33*14)</f>
        <v>210</v>
      </c>
      <c r="Z33" s="153" t="s">
        <v>17</v>
      </c>
      <c r="AA33" s="154" t="s">
        <v>17</v>
      </c>
      <c r="AB33" s="150">
        <f>AB27+AB32</f>
        <v>16</v>
      </c>
      <c r="AC33" s="151">
        <f>IF(AB33*14=0,"",AB33*14)</f>
        <v>224</v>
      </c>
      <c r="AD33" s="152">
        <f>AD27+AD32</f>
        <v>17</v>
      </c>
      <c r="AE33" s="151">
        <f>IF(AD33*14=0,"",AD33*14)</f>
        <v>238</v>
      </c>
      <c r="AF33" s="153" t="s">
        <v>17</v>
      </c>
      <c r="AG33" s="154" t="s">
        <v>17</v>
      </c>
      <c r="AH33" s="155">
        <f>AH27+AH32</f>
        <v>16</v>
      </c>
      <c r="AI33" s="151">
        <f>IF(AH33*14=0,"",AH33*14)</f>
        <v>224</v>
      </c>
      <c r="AJ33" s="152">
        <f>AJ27+AJ32</f>
        <v>16</v>
      </c>
      <c r="AK33" s="151">
        <f>IF(AJ33*14=0,"",AJ33*14)</f>
        <v>224</v>
      </c>
      <c r="AL33" s="153" t="s">
        <v>17</v>
      </c>
      <c r="AM33" s="154" t="s">
        <v>17</v>
      </c>
      <c r="AN33" s="150">
        <f>AN27+AN32</f>
        <v>18</v>
      </c>
      <c r="AO33" s="151">
        <f>IF(AN33*14=0,"",AN33*14)</f>
        <v>252</v>
      </c>
      <c r="AP33" s="152">
        <f>AP27+AP32</f>
        <v>14</v>
      </c>
      <c r="AQ33" s="151">
        <f>IF(AP33*14=0,"",AP33*14)</f>
        <v>196</v>
      </c>
      <c r="AR33" s="156" t="s">
        <v>17</v>
      </c>
      <c r="AS33" s="154" t="s">
        <v>17</v>
      </c>
      <c r="AT33" s="155">
        <f>AT27+AT32</f>
        <v>0</v>
      </c>
      <c r="AU33" s="151" t="str">
        <f>IF(AT33*14=0,"",AT33*14)</f>
        <v/>
      </c>
      <c r="AV33" s="152">
        <f>AV27+AV32</f>
        <v>37</v>
      </c>
      <c r="AW33" s="151">
        <f>IF(AV33*14=0,"",AV33*14)</f>
        <v>518</v>
      </c>
      <c r="AX33" s="153" t="s">
        <v>17</v>
      </c>
      <c r="AY33" s="154" t="s">
        <v>17</v>
      </c>
      <c r="AZ33" s="157">
        <f>IF(D33+J33+P33+V33+AB33+AN33+AT33+AH33=0,"",D33+J33+P33+V33+AB33+AN33+AT33+AH33)</f>
        <v>94</v>
      </c>
      <c r="BA33" s="231">
        <f>IF((P33+V33+AB33+AH33+AN33+AT33)*14=0,"",(P33+V33+AB33+AH33+AN33+AT33)*14)</f>
        <v>1092</v>
      </c>
      <c r="BB33" s="145">
        <f>IF(F33+L33+R33+X33+AD33+AP33+AV33+AJ33=0,"",F33+L33+R33+X33+AD33+AP33+AV33+AJ33)</f>
        <v>167</v>
      </c>
      <c r="BC33" s="232">
        <f>IF((L33+F33+R33+X33+AD33+AJ33+AP33+AV33)*14=0,"",(L33+F33+R33+X33+AD33+AJ33+AP33+AV33)*14)</f>
        <v>2338</v>
      </c>
      <c r="BD33" s="153" t="s">
        <v>17</v>
      </c>
      <c r="BE33" s="158" t="s">
        <v>43</v>
      </c>
    </row>
    <row r="34" spans="1:59" ht="15.75" customHeight="1" thickTop="1" x14ac:dyDescent="0.3">
      <c r="A34" s="159"/>
      <c r="B34" s="227"/>
      <c r="C34" s="160"/>
      <c r="D34" s="530"/>
      <c r="E34" s="566"/>
      <c r="F34" s="566"/>
      <c r="G34" s="566"/>
      <c r="H34" s="566"/>
      <c r="I34" s="566"/>
      <c r="J34" s="566"/>
      <c r="K34" s="566"/>
      <c r="L34" s="566"/>
      <c r="M34" s="566"/>
      <c r="N34" s="566"/>
      <c r="O34" s="566"/>
      <c r="P34" s="566"/>
      <c r="Q34" s="566"/>
      <c r="R34" s="566"/>
      <c r="S34" s="566"/>
      <c r="T34" s="566"/>
      <c r="U34" s="566"/>
      <c r="V34" s="566"/>
      <c r="W34" s="566"/>
      <c r="X34" s="566"/>
      <c r="Y34" s="566"/>
      <c r="Z34" s="566"/>
      <c r="AA34" s="566"/>
      <c r="AB34" s="530"/>
      <c r="AC34" s="566"/>
      <c r="AD34" s="566"/>
      <c r="AE34" s="566"/>
      <c r="AF34" s="566"/>
      <c r="AG34" s="566"/>
      <c r="AH34" s="566"/>
      <c r="AI34" s="566"/>
      <c r="AJ34" s="566"/>
      <c r="AK34" s="566"/>
      <c r="AL34" s="566"/>
      <c r="AM34" s="566"/>
      <c r="AN34" s="566"/>
      <c r="AO34" s="566"/>
      <c r="AP34" s="566"/>
      <c r="AQ34" s="566"/>
      <c r="AR34" s="566"/>
      <c r="AS34" s="566"/>
      <c r="AT34" s="566"/>
      <c r="AU34" s="566"/>
      <c r="AV34" s="566"/>
      <c r="AW34" s="566"/>
      <c r="AX34" s="566"/>
      <c r="AY34" s="566"/>
      <c r="AZ34" s="526"/>
      <c r="BA34" s="567"/>
      <c r="BB34" s="567"/>
      <c r="BC34" s="567"/>
      <c r="BD34" s="567"/>
      <c r="BE34" s="567"/>
      <c r="BF34" s="205"/>
      <c r="BG34" s="205"/>
    </row>
    <row r="35" spans="1:59" ht="15.75" customHeight="1" x14ac:dyDescent="0.25">
      <c r="A35" s="191"/>
      <c r="B35" s="108" t="s">
        <v>15</v>
      </c>
      <c r="C35" s="184"/>
      <c r="D35" s="186"/>
      <c r="E35" s="69"/>
      <c r="F35" s="69"/>
      <c r="G35" s="69"/>
      <c r="H35" s="70"/>
      <c r="I35" s="189"/>
      <c r="J35" s="188"/>
      <c r="K35" s="69"/>
      <c r="L35" s="69"/>
      <c r="M35" s="69"/>
      <c r="N35" s="70"/>
      <c r="O35" s="189"/>
      <c r="P35" s="190"/>
      <c r="Q35" s="69"/>
      <c r="R35" s="69"/>
      <c r="S35" s="69"/>
      <c r="T35" s="70"/>
      <c r="U35" s="70"/>
      <c r="V35" s="190"/>
      <c r="W35" s="69"/>
      <c r="X35" s="69"/>
      <c r="Y35" s="69"/>
      <c r="Z35" s="70"/>
      <c r="AA35" s="189"/>
      <c r="AB35" s="188"/>
      <c r="AC35" s="69"/>
      <c r="AD35" s="69"/>
      <c r="AE35" s="69"/>
      <c r="AF35" s="70"/>
      <c r="AG35" s="70"/>
      <c r="AH35" s="70"/>
      <c r="AI35" s="69"/>
      <c r="AJ35" s="69"/>
      <c r="AK35" s="65"/>
      <c r="AL35" s="89"/>
      <c r="AM35" s="192"/>
      <c r="AN35" s="188"/>
      <c r="AO35" s="69"/>
      <c r="AP35" s="69"/>
      <c r="AQ35" s="69"/>
      <c r="AR35" s="70"/>
      <c r="AS35" s="189"/>
      <c r="AT35" s="188"/>
      <c r="AU35" s="69"/>
      <c r="AV35" s="69"/>
      <c r="AW35" s="13"/>
      <c r="AX35" s="7"/>
      <c r="AY35" s="71"/>
      <c r="AZ35" s="164"/>
      <c r="BA35" s="165"/>
      <c r="BB35" s="165"/>
      <c r="BC35" s="165"/>
      <c r="BD35" s="165"/>
      <c r="BE35" s="165"/>
      <c r="BF35" s="206"/>
      <c r="BG35" s="206"/>
    </row>
    <row r="36" spans="1:59" ht="15.75" customHeight="1" x14ac:dyDescent="0.25">
      <c r="A36" s="182"/>
      <c r="B36" s="72" t="s">
        <v>15</v>
      </c>
      <c r="C36" s="185"/>
      <c r="D36" s="187"/>
      <c r="E36" s="69"/>
      <c r="F36" s="69"/>
      <c r="G36" s="69"/>
      <c r="H36" s="70"/>
      <c r="I36" s="49"/>
      <c r="J36" s="188"/>
      <c r="K36" s="69"/>
      <c r="L36" s="69"/>
      <c r="M36" s="69"/>
      <c r="N36" s="70"/>
      <c r="O36" s="49"/>
      <c r="P36" s="190"/>
      <c r="Q36" s="69"/>
      <c r="R36" s="69"/>
      <c r="S36" s="69"/>
      <c r="T36" s="70"/>
      <c r="U36" s="70"/>
      <c r="V36" s="190"/>
      <c r="W36" s="69"/>
      <c r="X36" s="69"/>
      <c r="Y36" s="69"/>
      <c r="Z36" s="70"/>
      <c r="AA36" s="49"/>
      <c r="AB36" s="188"/>
      <c r="AC36" s="69"/>
      <c r="AD36" s="69"/>
      <c r="AE36" s="69"/>
      <c r="AF36" s="70"/>
      <c r="AG36" s="70"/>
      <c r="AH36" s="70"/>
      <c r="AI36" s="69"/>
      <c r="AJ36" s="69"/>
      <c r="AK36" s="65"/>
      <c r="AL36" s="89"/>
      <c r="AM36" s="193"/>
      <c r="AN36" s="188"/>
      <c r="AO36" s="69"/>
      <c r="AP36" s="69"/>
      <c r="AQ36" s="69"/>
      <c r="AR36" s="70"/>
      <c r="AS36" s="49"/>
      <c r="AT36" s="188"/>
      <c r="AU36" s="69"/>
      <c r="AV36" s="69"/>
      <c r="AW36" s="13"/>
      <c r="AX36" s="7"/>
      <c r="AY36" s="71"/>
      <c r="AZ36" s="164"/>
      <c r="BA36" s="165"/>
      <c r="BB36" s="165"/>
      <c r="BC36" s="165"/>
      <c r="BD36" s="165"/>
      <c r="BE36" s="165"/>
      <c r="BF36" s="206"/>
      <c r="BG36" s="206"/>
    </row>
    <row r="37" spans="1:59" ht="15.75" customHeight="1" x14ac:dyDescent="0.25">
      <c r="A37" s="182"/>
      <c r="B37" s="72" t="s">
        <v>15</v>
      </c>
      <c r="C37" s="185"/>
      <c r="D37" s="187"/>
      <c r="E37" s="69"/>
      <c r="F37" s="69"/>
      <c r="G37" s="69"/>
      <c r="H37" s="70"/>
      <c r="I37" s="49"/>
      <c r="J37" s="188"/>
      <c r="K37" s="69"/>
      <c r="L37" s="69"/>
      <c r="M37" s="69"/>
      <c r="N37" s="70"/>
      <c r="O37" s="49"/>
      <c r="P37" s="190"/>
      <c r="Q37" s="69"/>
      <c r="R37" s="69"/>
      <c r="S37" s="69"/>
      <c r="T37" s="70"/>
      <c r="U37" s="70"/>
      <c r="V37" s="190"/>
      <c r="W37" s="69"/>
      <c r="X37" s="69"/>
      <c r="Y37" s="69"/>
      <c r="Z37" s="70"/>
      <c r="AA37" s="49"/>
      <c r="AB37" s="188"/>
      <c r="AC37" s="69"/>
      <c r="AD37" s="69"/>
      <c r="AE37" s="69"/>
      <c r="AF37" s="70"/>
      <c r="AG37" s="70"/>
      <c r="AH37" s="70"/>
      <c r="AI37" s="69"/>
      <c r="AJ37" s="69"/>
      <c r="AK37" s="65"/>
      <c r="AL37" s="89"/>
      <c r="AM37" s="193"/>
      <c r="AN37" s="188"/>
      <c r="AO37" s="69"/>
      <c r="AP37" s="69"/>
      <c r="AQ37" s="69"/>
      <c r="AR37" s="70"/>
      <c r="AS37" s="49"/>
      <c r="AT37" s="188"/>
      <c r="AU37" s="69"/>
      <c r="AV37" s="69"/>
      <c r="AW37" s="13"/>
      <c r="AX37" s="7"/>
      <c r="AY37" s="71"/>
      <c r="AZ37" s="164"/>
      <c r="BA37" s="165"/>
      <c r="BB37" s="165"/>
      <c r="BC37" s="165"/>
      <c r="BD37" s="165"/>
      <c r="BE37" s="165"/>
      <c r="BF37" s="206"/>
      <c r="BG37" s="206"/>
    </row>
    <row r="38" spans="1:59" ht="10.35" customHeight="1" x14ac:dyDescent="0.2">
      <c r="A38" s="537"/>
      <c r="B38" s="568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8"/>
      <c r="AX38" s="238"/>
      <c r="AY38" s="238"/>
      <c r="AZ38" s="161"/>
      <c r="BA38" s="162"/>
      <c r="BB38" s="162"/>
      <c r="BC38" s="162"/>
      <c r="BD38" s="162"/>
      <c r="BE38" s="163"/>
    </row>
    <row r="39" spans="1:59" ht="15.75" customHeight="1" x14ac:dyDescent="0.2">
      <c r="A39" s="534" t="s">
        <v>22</v>
      </c>
      <c r="B39" s="535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535"/>
      <c r="N39" s="535"/>
      <c r="O39" s="535"/>
      <c r="P39" s="535"/>
      <c r="Q39" s="535"/>
      <c r="R39" s="535"/>
      <c r="S39" s="535"/>
      <c r="T39" s="535"/>
      <c r="U39" s="535"/>
      <c r="V39" s="535"/>
      <c r="W39" s="535"/>
      <c r="X39" s="535"/>
      <c r="Y39" s="535"/>
      <c r="Z39" s="535"/>
      <c r="AA39" s="535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61"/>
      <c r="BA39" s="162"/>
      <c r="BB39" s="162"/>
      <c r="BC39" s="162"/>
      <c r="BD39" s="162"/>
      <c r="BE39" s="163"/>
    </row>
    <row r="40" spans="1:59" ht="15.75" customHeight="1" x14ac:dyDescent="0.3">
      <c r="A40" s="166"/>
      <c r="B40" s="101"/>
      <c r="C40" s="167" t="s">
        <v>23</v>
      </c>
      <c r="D40" s="32"/>
      <c r="E40" s="33"/>
      <c r="F40" s="33"/>
      <c r="G40" s="33"/>
      <c r="H40" s="9"/>
      <c r="I40" s="34" t="str">
        <f>IF(COUNTIF(I12:I37,"A")=0,"",COUNTIF(I12:I37,"A"))</f>
        <v/>
      </c>
      <c r="J40" s="32"/>
      <c r="K40" s="33"/>
      <c r="L40" s="33"/>
      <c r="M40" s="33"/>
      <c r="N40" s="9"/>
      <c r="O40" s="34" t="str">
        <f>IF(COUNTIF(O12:O37,"A")=0,"",COUNTIF(O12:O37,"A"))</f>
        <v/>
      </c>
      <c r="P40" s="32"/>
      <c r="Q40" s="33"/>
      <c r="R40" s="33"/>
      <c r="S40" s="33"/>
      <c r="T40" s="9"/>
      <c r="U40" s="34" t="str">
        <f>IF(COUNTIF(U12:U37,"A")=0,"",COUNTIF(U12:U37,"A"))</f>
        <v/>
      </c>
      <c r="V40" s="32"/>
      <c r="W40" s="33"/>
      <c r="X40" s="33"/>
      <c r="Y40" s="33"/>
      <c r="Z40" s="9"/>
      <c r="AA40" s="34" t="str">
        <f>IF(COUNTIF(AA12:AA37,"A")=0,"",COUNTIF(AA12:AA37,"A"))</f>
        <v/>
      </c>
      <c r="AB40" s="32"/>
      <c r="AC40" s="33"/>
      <c r="AD40" s="33"/>
      <c r="AE40" s="33"/>
      <c r="AF40" s="9"/>
      <c r="AG40" s="34" t="str">
        <f>IF(COUNTIF(AG12:AG37,"A")=0,"",COUNTIF(AG12:AG37,"A"))</f>
        <v/>
      </c>
      <c r="AH40" s="32"/>
      <c r="AI40" s="33"/>
      <c r="AJ40" s="33"/>
      <c r="AK40" s="33"/>
      <c r="AL40" s="9"/>
      <c r="AM40" s="34" t="str">
        <f>IF(COUNTIF(AM12:AM37,"A")=0,"",COUNTIF(AM12:AM37,"A"))</f>
        <v/>
      </c>
      <c r="AN40" s="32"/>
      <c r="AO40" s="33"/>
      <c r="AP40" s="33"/>
      <c r="AQ40" s="33"/>
      <c r="AR40" s="9"/>
      <c r="AS40" s="34" t="str">
        <f>IF(COUNTIF(AS12:AS37,"A")=0,"",COUNTIF(AS12:AS37,"A"))</f>
        <v/>
      </c>
      <c r="AT40" s="32"/>
      <c r="AU40" s="33"/>
      <c r="AV40" s="33"/>
      <c r="AW40" s="33"/>
      <c r="AX40" s="9"/>
      <c r="AY40" s="34" t="str">
        <f>IF(COUNTIF(AY12:AY37,"A")=0,"",COUNTIF(AY12:AY37,"A"))</f>
        <v/>
      </c>
      <c r="AZ40" s="35"/>
      <c r="BA40" s="33"/>
      <c r="BB40" s="33"/>
      <c r="BC40" s="33"/>
      <c r="BD40" s="9"/>
      <c r="BE40" s="92" t="str">
        <f t="shared" ref="BE40:BE52" si="43">IF(SUM(I40:AY40)=0,"",SUM(I40:AY40))</f>
        <v/>
      </c>
    </row>
    <row r="41" spans="1:59" ht="15.75" customHeight="1" x14ac:dyDescent="0.3">
      <c r="A41" s="166"/>
      <c r="B41" s="101"/>
      <c r="C41" s="167" t="s">
        <v>24</v>
      </c>
      <c r="D41" s="32"/>
      <c r="E41" s="33"/>
      <c r="F41" s="33"/>
      <c r="G41" s="33"/>
      <c r="H41" s="9"/>
      <c r="I41" s="34" t="str">
        <f>IF(COUNTIF(I12:I37,"B")=0,"",COUNTIF(I12:I37,"B"))</f>
        <v/>
      </c>
      <c r="J41" s="32"/>
      <c r="K41" s="33"/>
      <c r="L41" s="33"/>
      <c r="M41" s="33"/>
      <c r="N41" s="9"/>
      <c r="O41" s="34" t="str">
        <f>IF(COUNTIF(O12:O37,"B")=0,"",COUNTIF(O12:O37,"B"))</f>
        <v/>
      </c>
      <c r="P41" s="32"/>
      <c r="Q41" s="33"/>
      <c r="R41" s="33"/>
      <c r="S41" s="33"/>
      <c r="T41" s="9"/>
      <c r="U41" s="34" t="str">
        <f>IF(COUNTIF(U12:U37,"B")=0,"",COUNTIF(U12:U37,"B"))</f>
        <v/>
      </c>
      <c r="V41" s="32"/>
      <c r="W41" s="33"/>
      <c r="X41" s="33"/>
      <c r="Y41" s="33"/>
      <c r="Z41" s="9"/>
      <c r="AA41" s="34" t="str">
        <f>IF(COUNTIF(AA12:AA37,"B")=0,"",COUNTIF(AA12:AA37,"B"))</f>
        <v/>
      </c>
      <c r="AB41" s="32"/>
      <c r="AC41" s="33"/>
      <c r="AD41" s="33"/>
      <c r="AE41" s="33"/>
      <c r="AF41" s="9"/>
      <c r="AG41" s="34" t="str">
        <f>IF(COUNTIF(AG12:AG37,"B")=0,"",COUNTIF(AG12:AG37,"B"))</f>
        <v/>
      </c>
      <c r="AH41" s="32"/>
      <c r="AI41" s="33"/>
      <c r="AJ41" s="33"/>
      <c r="AK41" s="33"/>
      <c r="AL41" s="9"/>
      <c r="AM41" s="34" t="str">
        <f>IF(COUNTIF(AM12:AM37,"B")=0,"",COUNTIF(AM12:AM37,"B"))</f>
        <v/>
      </c>
      <c r="AN41" s="32"/>
      <c r="AO41" s="33"/>
      <c r="AP41" s="33"/>
      <c r="AQ41" s="33"/>
      <c r="AR41" s="9"/>
      <c r="AS41" s="34" t="str">
        <f>IF(COUNTIF(AS12:AS37,"B")=0,"",COUNTIF(AS12:AS37,"B"))</f>
        <v/>
      </c>
      <c r="AT41" s="32"/>
      <c r="AU41" s="33"/>
      <c r="AV41" s="33"/>
      <c r="AW41" s="33"/>
      <c r="AX41" s="9"/>
      <c r="AY41" s="34" t="str">
        <f>IF(COUNTIF(AY12:AY37,"B")=0,"",COUNTIF(AY12:AY37,"B"))</f>
        <v/>
      </c>
      <c r="AZ41" s="35"/>
      <c r="BA41" s="33"/>
      <c r="BB41" s="33"/>
      <c r="BC41" s="33"/>
      <c r="BD41" s="9"/>
      <c r="BE41" s="92" t="str">
        <f t="shared" si="43"/>
        <v/>
      </c>
    </row>
    <row r="42" spans="1:59" ht="15.75" customHeight="1" x14ac:dyDescent="0.3">
      <c r="A42" s="166"/>
      <c r="B42" s="101"/>
      <c r="C42" s="167" t="s">
        <v>64</v>
      </c>
      <c r="D42" s="32"/>
      <c r="E42" s="33"/>
      <c r="F42" s="33"/>
      <c r="G42" s="33"/>
      <c r="H42" s="9"/>
      <c r="I42" s="34" t="str">
        <f>IF(COUNTIF(I12:I37,"ÉÉ")=0,"",COUNTIF(I12:I37,"ÉÉ"))</f>
        <v/>
      </c>
      <c r="J42" s="32"/>
      <c r="K42" s="33"/>
      <c r="L42" s="33"/>
      <c r="M42" s="33"/>
      <c r="N42" s="9"/>
      <c r="O42" s="34" t="str">
        <f>IF(COUNTIF(O12:O37,"ÉÉ")=0,"",COUNTIF(O12:O37,"ÉÉ"))</f>
        <v/>
      </c>
      <c r="P42" s="32"/>
      <c r="Q42" s="33"/>
      <c r="R42" s="33"/>
      <c r="S42" s="33"/>
      <c r="T42" s="9"/>
      <c r="U42" s="34" t="str">
        <f>IF(COUNTIF(U12:U37,"ÉÉ")=0,"",COUNTIF(U12:U37,"ÉÉ"))</f>
        <v/>
      </c>
      <c r="V42" s="32"/>
      <c r="W42" s="33"/>
      <c r="X42" s="33"/>
      <c r="Y42" s="33"/>
      <c r="Z42" s="9"/>
      <c r="AA42" s="34" t="str">
        <f>IF(COUNTIF(AA12:AA37,"ÉÉ")=0,"",COUNTIF(AA12:AA37,"ÉÉ"))</f>
        <v/>
      </c>
      <c r="AB42" s="32"/>
      <c r="AC42" s="33"/>
      <c r="AD42" s="33"/>
      <c r="AE42" s="33"/>
      <c r="AF42" s="9"/>
      <c r="AG42" s="34">
        <f>IF(COUNTIF(AG12:AG37,"ÉÉ")=0,"",COUNTIF(AG12:AG37,"ÉÉ"))</f>
        <v>3</v>
      </c>
      <c r="AH42" s="32"/>
      <c r="AI42" s="33"/>
      <c r="AJ42" s="33"/>
      <c r="AK42" s="33"/>
      <c r="AL42" s="9"/>
      <c r="AM42" s="34" t="str">
        <f>IF(COUNTIF(AM12:AM37,"ÉÉ")=0,"",COUNTIF(AM12:AM37,"ÉÉ"))</f>
        <v/>
      </c>
      <c r="AN42" s="32"/>
      <c r="AO42" s="33"/>
      <c r="AP42" s="33"/>
      <c r="AQ42" s="33"/>
      <c r="AR42" s="9"/>
      <c r="AS42" s="34" t="str">
        <f>IF(COUNTIF(AS12:AS37,"ÉÉ")=0,"",COUNTIF(AS12:AS37,"ÉÉ"))</f>
        <v/>
      </c>
      <c r="AT42" s="32"/>
      <c r="AU42" s="33"/>
      <c r="AV42" s="33"/>
      <c r="AW42" s="33"/>
      <c r="AX42" s="9"/>
      <c r="AY42" s="34" t="str">
        <f>IF(COUNTIF(AY12:AY37,"ÉÉ")=0,"",COUNTIF(AY12:AY37,"ÉÉ"))</f>
        <v/>
      </c>
      <c r="AZ42" s="35"/>
      <c r="BA42" s="33"/>
      <c r="BB42" s="33"/>
      <c r="BC42" s="33"/>
      <c r="BD42" s="9"/>
      <c r="BE42" s="92">
        <f t="shared" si="43"/>
        <v>3</v>
      </c>
    </row>
    <row r="43" spans="1:59" ht="15.75" customHeight="1" x14ac:dyDescent="0.3">
      <c r="A43" s="166"/>
      <c r="B43" s="101"/>
      <c r="C43" s="167" t="s">
        <v>65</v>
      </c>
      <c r="D43" s="93"/>
      <c r="E43" s="94"/>
      <c r="F43" s="94"/>
      <c r="G43" s="94"/>
      <c r="H43" s="95"/>
      <c r="I43" s="34" t="str">
        <f>IF(COUNTIF(I12:I37,"ÉÉ(Z)")=0,"",COUNTIF(I12:I37,"ÉÉ(Z)"))</f>
        <v/>
      </c>
      <c r="J43" s="93"/>
      <c r="K43" s="94"/>
      <c r="L43" s="94"/>
      <c r="M43" s="94"/>
      <c r="N43" s="95"/>
      <c r="O43" s="34" t="str">
        <f>IF(COUNTIF(O12:O37,"ÉÉ(Z)")=0,"",COUNTIF(O12:O37,"ÉÉ(Z)"))</f>
        <v/>
      </c>
      <c r="P43" s="93"/>
      <c r="Q43" s="94"/>
      <c r="R43" s="94"/>
      <c r="S43" s="94"/>
      <c r="T43" s="95"/>
      <c r="U43" s="34" t="str">
        <f>IF(COUNTIF(U12:U37,"ÉÉ(Z)")=0,"",COUNTIF(U12:U37,"ÉÉ(Z)"))</f>
        <v/>
      </c>
      <c r="V43" s="93"/>
      <c r="W43" s="94"/>
      <c r="X43" s="94"/>
      <c r="Y43" s="94"/>
      <c r="Z43" s="95"/>
      <c r="AA43" s="34" t="str">
        <f>IF(COUNTIF(AA12:AA37,"ÉÉ(Z)")=0,"",COUNTIF(AA12:AA37,"ÉÉ(Z)"))</f>
        <v/>
      </c>
      <c r="AB43" s="93"/>
      <c r="AC43" s="94"/>
      <c r="AD43" s="94"/>
      <c r="AE43" s="94"/>
      <c r="AF43" s="95"/>
      <c r="AG43" s="34" t="str">
        <f>IF(COUNTIF(AG12:AG37,"ÉÉ(Z)")=0,"",COUNTIF(AG12:AG37,"ÉÉ(Z)"))</f>
        <v/>
      </c>
      <c r="AH43" s="93"/>
      <c r="AI43" s="94"/>
      <c r="AJ43" s="94"/>
      <c r="AK43" s="94"/>
      <c r="AL43" s="95"/>
      <c r="AM43" s="34" t="str">
        <f>IF(COUNTIF(AM12:AM37,"ÉÉ(Z)")=0,"",COUNTIF(AM12:AM37,"ÉÉ(Z)"))</f>
        <v/>
      </c>
      <c r="AN43" s="93"/>
      <c r="AO43" s="94"/>
      <c r="AP43" s="94"/>
      <c r="AQ43" s="94"/>
      <c r="AR43" s="95"/>
      <c r="AS43" s="34" t="str">
        <f>IF(COUNTIF(AS12:AS37,"ÉÉ(Z)")=0,"",COUNTIF(AS12:AS37,"ÉÉ(Z)"))</f>
        <v/>
      </c>
      <c r="AT43" s="93"/>
      <c r="AU43" s="94"/>
      <c r="AV43" s="94"/>
      <c r="AW43" s="94"/>
      <c r="AX43" s="95"/>
      <c r="AY43" s="34" t="str">
        <f>IF(COUNTIF(AY12:AY37,"ÉÉ(Z)")=0,"",COUNTIF(AY12:AY37,"ÉÉ(Z)"))</f>
        <v/>
      </c>
      <c r="AZ43" s="96"/>
      <c r="BA43" s="94"/>
      <c r="BB43" s="94"/>
      <c r="BC43" s="94"/>
      <c r="BD43" s="95"/>
      <c r="BE43" s="92" t="str">
        <f t="shared" si="43"/>
        <v/>
      </c>
    </row>
    <row r="44" spans="1:59" ht="15.75" customHeight="1" x14ac:dyDescent="0.3">
      <c r="A44" s="166"/>
      <c r="B44" s="101"/>
      <c r="C44" s="167" t="s">
        <v>66</v>
      </c>
      <c r="D44" s="32"/>
      <c r="E44" s="33"/>
      <c r="F44" s="33"/>
      <c r="G44" s="33"/>
      <c r="H44" s="9"/>
      <c r="I44" s="34" t="str">
        <f>IF(COUNTIF(I12:I37,"GYJ")=0,"",COUNTIF(I12:I37,"GYJ"))</f>
        <v/>
      </c>
      <c r="J44" s="32"/>
      <c r="K44" s="33"/>
      <c r="L44" s="33"/>
      <c r="M44" s="33"/>
      <c r="N44" s="9"/>
      <c r="O44" s="34" t="str">
        <f>IF(COUNTIF(O12:O37,"GYJ")=0,"",COUNTIF(O12:O37,"GYJ"))</f>
        <v/>
      </c>
      <c r="P44" s="32"/>
      <c r="Q44" s="33"/>
      <c r="R44" s="33"/>
      <c r="S44" s="33"/>
      <c r="T44" s="9"/>
      <c r="U44" s="34" t="str">
        <f>IF(COUNTIF(U12:U37,"GYJ")=0,"",COUNTIF(U12:U37,"GYJ"))</f>
        <v/>
      </c>
      <c r="V44" s="32"/>
      <c r="W44" s="33"/>
      <c r="X44" s="33"/>
      <c r="Y44" s="33"/>
      <c r="Z44" s="9"/>
      <c r="AA44" s="34" t="str">
        <f>IF(COUNTIF(AA12:AA37,"GYJ")=0,"",COUNTIF(AA12:AA37,"GYJ"))</f>
        <v/>
      </c>
      <c r="AB44" s="32"/>
      <c r="AC44" s="33"/>
      <c r="AD44" s="33"/>
      <c r="AE44" s="33"/>
      <c r="AF44" s="9"/>
      <c r="AG44" s="34" t="str">
        <f>IF(COUNTIF(AG12:AG37,"GYJ")=0,"",COUNTIF(AG12:AG37,"GYJ"))</f>
        <v/>
      </c>
      <c r="AH44" s="32"/>
      <c r="AI44" s="33"/>
      <c r="AJ44" s="33"/>
      <c r="AK44" s="33"/>
      <c r="AL44" s="9"/>
      <c r="AM44" s="34" t="str">
        <f>IF(COUNTIF(AM12:AM37,"GYJ")=0,"",COUNTIF(AM12:AM37,"GYJ"))</f>
        <v/>
      </c>
      <c r="AN44" s="32"/>
      <c r="AO44" s="33"/>
      <c r="AP44" s="33"/>
      <c r="AQ44" s="33"/>
      <c r="AR44" s="9"/>
      <c r="AS44" s="34" t="str">
        <f>IF(COUNTIF(AS12:AS37,"GYJ")=0,"",COUNTIF(AS12:AS37,"GYJ"))</f>
        <v/>
      </c>
      <c r="AT44" s="32"/>
      <c r="AU44" s="33"/>
      <c r="AV44" s="33"/>
      <c r="AW44" s="33"/>
      <c r="AX44" s="9"/>
      <c r="AY44" s="34">
        <f>IF(COUNTIF(AY12:AY37,"GYJ")=0,"",COUNTIF(AY12:AY37,"GYJ"))</f>
        <v>1</v>
      </c>
      <c r="AZ44" s="35"/>
      <c r="BA44" s="33"/>
      <c r="BB44" s="33"/>
      <c r="BC44" s="33"/>
      <c r="BD44" s="9"/>
      <c r="BE44" s="92">
        <f t="shared" si="43"/>
        <v>1</v>
      </c>
    </row>
    <row r="45" spans="1:59" ht="15.75" customHeight="1" x14ac:dyDescent="0.25">
      <c r="A45" s="166"/>
      <c r="B45" s="168"/>
      <c r="C45" s="167" t="s">
        <v>67</v>
      </c>
      <c r="D45" s="32"/>
      <c r="E45" s="33"/>
      <c r="F45" s="33"/>
      <c r="G45" s="33"/>
      <c r="H45" s="9"/>
      <c r="I45" s="34" t="str">
        <f>IF(COUNTIF(I12:I37,"GYJ(Z)")=0,"",COUNTIF(I12:I37,"GYJ(Z)"))</f>
        <v/>
      </c>
      <c r="J45" s="32"/>
      <c r="K45" s="33"/>
      <c r="L45" s="33"/>
      <c r="M45" s="33"/>
      <c r="N45" s="9"/>
      <c r="O45" s="34" t="str">
        <f>IF(COUNTIF(O12:O37,"GYJ(Z)")=0,"",COUNTIF(O12:O37,"GYJ(Z)"))</f>
        <v/>
      </c>
      <c r="P45" s="32"/>
      <c r="Q45" s="33"/>
      <c r="R45" s="33"/>
      <c r="S45" s="33"/>
      <c r="T45" s="9"/>
      <c r="U45" s="34" t="str">
        <f>IF(COUNTIF(U12:U37,"GYJ(Z)")=0,"",COUNTIF(U12:U37,"GYJ(Z)"))</f>
        <v/>
      </c>
      <c r="V45" s="32"/>
      <c r="W45" s="33"/>
      <c r="X45" s="33"/>
      <c r="Y45" s="33"/>
      <c r="Z45" s="9"/>
      <c r="AA45" s="34" t="str">
        <f>IF(COUNTIF(AA12:AA37,"GYJ(Z)")=0,"",COUNTIF(AA12:AA37,"GYJ(Z)"))</f>
        <v/>
      </c>
      <c r="AB45" s="32"/>
      <c r="AC45" s="33"/>
      <c r="AD45" s="33"/>
      <c r="AE45" s="33"/>
      <c r="AF45" s="9"/>
      <c r="AG45" s="34" t="str">
        <f>IF(COUNTIF(AG12:AG37,"GYJ(Z)")=0,"",COUNTIF(AG12:AG37,"GYJ(Z)"))</f>
        <v/>
      </c>
      <c r="AH45" s="32"/>
      <c r="AI45" s="33"/>
      <c r="AJ45" s="33"/>
      <c r="AK45" s="33"/>
      <c r="AL45" s="9"/>
      <c r="AM45" s="34" t="str">
        <f>IF(COUNTIF(AM12:AM37,"GYJ(Z)")=0,"",COUNTIF(AM12:AM37,"GYJ(Z)"))</f>
        <v/>
      </c>
      <c r="AN45" s="32"/>
      <c r="AO45" s="33"/>
      <c r="AP45" s="33"/>
      <c r="AQ45" s="33"/>
      <c r="AR45" s="9"/>
      <c r="AS45" s="34">
        <f>IF(COUNTIF(AS12:AS37,"GYJ(Z)")=0,"",COUNTIF(AS12:AS37,"GYJ(Z)"))</f>
        <v>1</v>
      </c>
      <c r="AT45" s="32"/>
      <c r="AU45" s="33"/>
      <c r="AV45" s="33"/>
      <c r="AW45" s="33"/>
      <c r="AX45" s="9"/>
      <c r="AY45" s="34" t="str">
        <f>IF(COUNTIF(AY12:AY37,"GYJ(Z)")=0,"",COUNTIF(AY12:AY37,"GYJ(Z)"))</f>
        <v/>
      </c>
      <c r="AZ45" s="35"/>
      <c r="BA45" s="33"/>
      <c r="BB45" s="33"/>
      <c r="BC45" s="33"/>
      <c r="BD45" s="9"/>
      <c r="BE45" s="92">
        <f t="shared" si="43"/>
        <v>1</v>
      </c>
    </row>
    <row r="46" spans="1:59" ht="15.75" customHeight="1" x14ac:dyDescent="0.3">
      <c r="A46" s="166"/>
      <c r="B46" s="101"/>
      <c r="C46" s="31" t="s">
        <v>35</v>
      </c>
      <c r="D46" s="32"/>
      <c r="E46" s="33"/>
      <c r="F46" s="33"/>
      <c r="G46" s="33"/>
      <c r="H46" s="9"/>
      <c r="I46" s="34" t="str">
        <f>IF(COUNTIF(I12:I37,"K")=0,"",COUNTIF(I12:I37,"K"))</f>
        <v/>
      </c>
      <c r="J46" s="32"/>
      <c r="K46" s="33"/>
      <c r="L46" s="33"/>
      <c r="M46" s="33"/>
      <c r="N46" s="9"/>
      <c r="O46" s="34" t="str">
        <f>IF(COUNTIF(O12:O37,"K")=0,"",COUNTIF(O12:O37,"K"))</f>
        <v/>
      </c>
      <c r="P46" s="32"/>
      <c r="Q46" s="33"/>
      <c r="R46" s="33"/>
      <c r="S46" s="33"/>
      <c r="T46" s="9"/>
      <c r="U46" s="34" t="str">
        <f>IF(COUNTIF(U12:U37,"K")=0,"",COUNTIF(U12:U37,"K"))</f>
        <v/>
      </c>
      <c r="V46" s="32"/>
      <c r="W46" s="33"/>
      <c r="X46" s="33"/>
      <c r="Y46" s="33"/>
      <c r="Z46" s="9"/>
      <c r="AA46" s="34" t="str">
        <f>IF(COUNTIF(AA12:AA37,"K")=0,"",COUNTIF(AA12:AA37,"K"))</f>
        <v/>
      </c>
      <c r="AB46" s="32"/>
      <c r="AC46" s="33"/>
      <c r="AD46" s="33"/>
      <c r="AE46" s="33"/>
      <c r="AF46" s="9"/>
      <c r="AG46" s="34" t="str">
        <f>IF(COUNTIF(AG12:AG37,"K")=0,"",COUNTIF(AG12:AG37,"K"))</f>
        <v/>
      </c>
      <c r="AH46" s="32"/>
      <c r="AI46" s="33"/>
      <c r="AJ46" s="33"/>
      <c r="AK46" s="33"/>
      <c r="AL46" s="9"/>
      <c r="AM46" s="34" t="str">
        <f>IF(COUNTIF(AM12:AM37,"K")=0,"",COUNTIF(AM12:AM37,"K"))</f>
        <v/>
      </c>
      <c r="AN46" s="32"/>
      <c r="AO46" s="33"/>
      <c r="AP46" s="33"/>
      <c r="AQ46" s="33"/>
      <c r="AR46" s="9"/>
      <c r="AS46" s="34" t="str">
        <f>IF(COUNTIF(AS12:AS37,"K")=0,"",COUNTIF(AS12:AS37,"K"))</f>
        <v/>
      </c>
      <c r="AT46" s="32"/>
      <c r="AU46" s="33"/>
      <c r="AV46" s="33"/>
      <c r="AW46" s="33"/>
      <c r="AX46" s="9"/>
      <c r="AY46" s="34" t="str">
        <f>IF(COUNTIF(AY12:AY37,"K")=0,"",COUNTIF(AY12:AY37,"K"))</f>
        <v/>
      </c>
      <c r="AZ46" s="35"/>
      <c r="BA46" s="33"/>
      <c r="BB46" s="33"/>
      <c r="BC46" s="33"/>
      <c r="BD46" s="9"/>
      <c r="BE46" s="92" t="str">
        <f t="shared" si="43"/>
        <v/>
      </c>
    </row>
    <row r="47" spans="1:59" ht="15.75" customHeight="1" x14ac:dyDescent="0.3">
      <c r="A47" s="166"/>
      <c r="B47" s="101"/>
      <c r="C47" s="31" t="s">
        <v>36</v>
      </c>
      <c r="D47" s="32"/>
      <c r="E47" s="33"/>
      <c r="F47" s="33"/>
      <c r="G47" s="33"/>
      <c r="H47" s="9"/>
      <c r="I47" s="34" t="str">
        <f>IF(COUNTIF(I12:I37,"K(Z)")=0,"",COUNTIF(I12:I37,"K(Z)"))</f>
        <v/>
      </c>
      <c r="J47" s="32"/>
      <c r="K47" s="33"/>
      <c r="L47" s="33"/>
      <c r="M47" s="33"/>
      <c r="N47" s="9"/>
      <c r="O47" s="34" t="str">
        <f>IF(COUNTIF(O12:O37,"K(Z)")=0,"",COUNTIF(O12:O37,"K(Z)"))</f>
        <v/>
      </c>
      <c r="P47" s="32"/>
      <c r="Q47" s="33"/>
      <c r="R47" s="33"/>
      <c r="S47" s="33"/>
      <c r="T47" s="9"/>
      <c r="U47" s="34" t="str">
        <f>IF(COUNTIF(U12:U37,"K(Z)")=0,"",COUNTIF(U12:U37,"K(Z)"))</f>
        <v/>
      </c>
      <c r="V47" s="32"/>
      <c r="W47" s="33"/>
      <c r="X47" s="33"/>
      <c r="Y47" s="33"/>
      <c r="Z47" s="9"/>
      <c r="AA47" s="34" t="str">
        <f>IF(COUNTIF(AA12:AA37,"K(Z)")=0,"",COUNTIF(AA12:AA37,"K(Z)"))</f>
        <v/>
      </c>
      <c r="AB47" s="32"/>
      <c r="AC47" s="33"/>
      <c r="AD47" s="33"/>
      <c r="AE47" s="33"/>
      <c r="AF47" s="9"/>
      <c r="AG47" s="34" t="str">
        <f>IF(COUNTIF(AG12:AG37,"K(Z)")=0,"",COUNTIF(AG12:AG37,"K(Z)"))</f>
        <v/>
      </c>
      <c r="AH47" s="32"/>
      <c r="AI47" s="33"/>
      <c r="AJ47" s="33"/>
      <c r="AK47" s="33"/>
      <c r="AL47" s="9"/>
      <c r="AM47" s="34" t="str">
        <f>IF(COUNTIF(AM12:AM37,"K(Z)")=0,"",COUNTIF(AM12:AM37,"K(Z)"))</f>
        <v/>
      </c>
      <c r="AN47" s="32"/>
      <c r="AO47" s="33"/>
      <c r="AP47" s="33"/>
      <c r="AQ47" s="33"/>
      <c r="AR47" s="9"/>
      <c r="AS47" s="34">
        <f>IF(COUNTIF(AS12:AS37,"K(Z)")=0,"",COUNTIF(AS12:AS37,"K(Z)"))</f>
        <v>1</v>
      </c>
      <c r="AT47" s="32"/>
      <c r="AU47" s="33"/>
      <c r="AV47" s="33"/>
      <c r="AW47" s="33"/>
      <c r="AX47" s="9"/>
      <c r="AY47" s="34" t="str">
        <f>IF(COUNTIF(AY12:AY37,"K(Z)")=0,"",COUNTIF(AY12:AY37,"K(Z)"))</f>
        <v/>
      </c>
      <c r="AZ47" s="35"/>
      <c r="BA47" s="33"/>
      <c r="BB47" s="33"/>
      <c r="BC47" s="33"/>
      <c r="BD47" s="9"/>
      <c r="BE47" s="92">
        <f t="shared" si="43"/>
        <v>1</v>
      </c>
    </row>
    <row r="48" spans="1:59" ht="15.75" customHeight="1" x14ac:dyDescent="0.3">
      <c r="A48" s="166"/>
      <c r="B48" s="101"/>
      <c r="C48" s="167" t="s">
        <v>25</v>
      </c>
      <c r="D48" s="32"/>
      <c r="E48" s="33"/>
      <c r="F48" s="33"/>
      <c r="G48" s="33"/>
      <c r="H48" s="9"/>
      <c r="I48" s="34" t="str">
        <f>IF(COUNTIF(I12:I37,"AV")=0,"",COUNTIF(I12:I37,"AV"))</f>
        <v/>
      </c>
      <c r="J48" s="32"/>
      <c r="K48" s="33"/>
      <c r="L48" s="33"/>
      <c r="M48" s="33"/>
      <c r="N48" s="9"/>
      <c r="O48" s="34" t="str">
        <f>IF(COUNTIF(O12:O37,"AV")=0,"",COUNTIF(O12:O37,"AV"))</f>
        <v/>
      </c>
      <c r="P48" s="32"/>
      <c r="Q48" s="33"/>
      <c r="R48" s="33"/>
      <c r="S48" s="33"/>
      <c r="T48" s="9"/>
      <c r="U48" s="34" t="str">
        <f>IF(COUNTIF(U12:U37,"AV")=0,"",COUNTIF(U12:U37,"AV"))</f>
        <v/>
      </c>
      <c r="V48" s="32"/>
      <c r="W48" s="33"/>
      <c r="X48" s="33"/>
      <c r="Y48" s="33"/>
      <c r="Z48" s="9"/>
      <c r="AA48" s="34" t="str">
        <f>IF(COUNTIF(AA12:AA37,"AV")=0,"",COUNTIF(AA12:AA37,"AV"))</f>
        <v/>
      </c>
      <c r="AB48" s="32"/>
      <c r="AC48" s="33"/>
      <c r="AD48" s="33"/>
      <c r="AE48" s="33"/>
      <c r="AF48" s="9"/>
      <c r="AG48" s="34" t="str">
        <f>IF(COUNTIF(AG12:AG37,"AV")=0,"",COUNTIF(AG12:AG37,"AV"))</f>
        <v/>
      </c>
      <c r="AH48" s="32"/>
      <c r="AI48" s="33"/>
      <c r="AJ48" s="33"/>
      <c r="AK48" s="33"/>
      <c r="AL48" s="9"/>
      <c r="AM48" s="34" t="str">
        <f>IF(COUNTIF(AM12:AM37,"AV")=0,"",COUNTIF(AM12:AM37,"AV"))</f>
        <v/>
      </c>
      <c r="AN48" s="32"/>
      <c r="AO48" s="33"/>
      <c r="AP48" s="33"/>
      <c r="AQ48" s="33"/>
      <c r="AR48" s="9"/>
      <c r="AS48" s="34" t="str">
        <f>IF(COUNTIF(AS12:AS37,"AV")=0,"",COUNTIF(AS12:AS37,"AV"))</f>
        <v/>
      </c>
      <c r="AT48" s="32"/>
      <c r="AU48" s="33"/>
      <c r="AV48" s="33"/>
      <c r="AW48" s="33"/>
      <c r="AX48" s="9"/>
      <c r="AY48" s="34" t="str">
        <f>IF(COUNTIF(AY12:AY37,"AV")=0,"",COUNTIF(AY12:AY37,"AV"))</f>
        <v/>
      </c>
      <c r="AZ48" s="35"/>
      <c r="BA48" s="33"/>
      <c r="BB48" s="33"/>
      <c r="BC48" s="33"/>
      <c r="BD48" s="9"/>
      <c r="BE48" s="92" t="str">
        <f t="shared" si="43"/>
        <v/>
      </c>
    </row>
    <row r="49" spans="1:57" ht="15.75" customHeight="1" x14ac:dyDescent="0.3">
      <c r="A49" s="166"/>
      <c r="B49" s="101"/>
      <c r="C49" s="167" t="s">
        <v>68</v>
      </c>
      <c r="D49" s="32"/>
      <c r="E49" s="33"/>
      <c r="F49" s="33"/>
      <c r="G49" s="33"/>
      <c r="H49" s="9"/>
      <c r="I49" s="34" t="str">
        <f>IF(COUNTIF(I12:I37,"KV")=0,"",COUNTIF(I12:I37,"KV"))</f>
        <v/>
      </c>
      <c r="J49" s="32"/>
      <c r="K49" s="33"/>
      <c r="L49" s="33"/>
      <c r="M49" s="33"/>
      <c r="N49" s="9"/>
      <c r="O49" s="34" t="str">
        <f>IF(COUNTIF(O12:O37,"KV")=0,"",COUNTIF(O12:O37,"KV"))</f>
        <v/>
      </c>
      <c r="P49" s="32"/>
      <c r="Q49" s="33"/>
      <c r="R49" s="33"/>
      <c r="S49" s="33"/>
      <c r="T49" s="9"/>
      <c r="U49" s="34" t="str">
        <f>IF(COUNTIF(U12:U37,"KV")=0,"",COUNTIF(U12:U37,"KV"))</f>
        <v/>
      </c>
      <c r="V49" s="32"/>
      <c r="W49" s="33"/>
      <c r="X49" s="33"/>
      <c r="Y49" s="33"/>
      <c r="Z49" s="9"/>
      <c r="AA49" s="34" t="str">
        <f>IF(COUNTIF(AA12:AA37,"KV")=0,"",COUNTIF(AA12:AA37,"KV"))</f>
        <v/>
      </c>
      <c r="AB49" s="32"/>
      <c r="AC49" s="33"/>
      <c r="AD49" s="33"/>
      <c r="AE49" s="33"/>
      <c r="AF49" s="9"/>
      <c r="AG49" s="34" t="str">
        <f>IF(COUNTIF(AG12:AG37,"KV")=0,"",COUNTIF(AG12:AG37,"KV"))</f>
        <v/>
      </c>
      <c r="AH49" s="32"/>
      <c r="AI49" s="33"/>
      <c r="AJ49" s="33"/>
      <c r="AK49" s="33"/>
      <c r="AL49" s="9"/>
      <c r="AM49" s="34" t="str">
        <f>IF(COUNTIF(AM12:AM37,"KV")=0,"",COUNTIF(AM12:AM37,"KV"))</f>
        <v/>
      </c>
      <c r="AN49" s="32"/>
      <c r="AO49" s="33"/>
      <c r="AP49" s="33"/>
      <c r="AQ49" s="33"/>
      <c r="AR49" s="9"/>
      <c r="AS49" s="34" t="str">
        <f>IF(COUNTIF(AS12:AS37,"KV")=0,"",COUNTIF(AS12:AS37,"KV"))</f>
        <v/>
      </c>
      <c r="AT49" s="32"/>
      <c r="AU49" s="33"/>
      <c r="AV49" s="33"/>
      <c r="AW49" s="33"/>
      <c r="AX49" s="9"/>
      <c r="AY49" s="34" t="str">
        <f>IF(COUNTIF(AY12:AY37,"KV")=0,"",COUNTIF(AY12:AY37,"KV"))</f>
        <v/>
      </c>
      <c r="AZ49" s="35"/>
      <c r="BA49" s="33"/>
      <c r="BB49" s="33"/>
      <c r="BC49" s="33"/>
      <c r="BD49" s="9"/>
      <c r="BE49" s="92" t="str">
        <f t="shared" si="43"/>
        <v/>
      </c>
    </row>
    <row r="50" spans="1:57" ht="15.75" customHeight="1" x14ac:dyDescent="0.3">
      <c r="A50" s="166"/>
      <c r="B50" s="101"/>
      <c r="C50" s="167" t="s">
        <v>69</v>
      </c>
      <c r="D50" s="40"/>
      <c r="E50" s="41"/>
      <c r="F50" s="41"/>
      <c r="G50" s="41"/>
      <c r="H50" s="19"/>
      <c r="I50" s="34" t="str">
        <f>IF(COUNTIF(I12:I37,"SZG")=0,"",COUNTIF(I12:I37,"SZG"))</f>
        <v/>
      </c>
      <c r="J50" s="40"/>
      <c r="K50" s="41"/>
      <c r="L50" s="41"/>
      <c r="M50" s="41"/>
      <c r="N50" s="19"/>
      <c r="O50" s="34" t="str">
        <f>IF(COUNTIF(O12:O37,"SZG")=0,"",COUNTIF(O12:O37,"SZG"))</f>
        <v/>
      </c>
      <c r="P50" s="40"/>
      <c r="Q50" s="41"/>
      <c r="R50" s="41"/>
      <c r="S50" s="41"/>
      <c r="T50" s="19"/>
      <c r="U50" s="34" t="str">
        <f>IF(COUNTIF(U12:U37,"SZG")=0,"",COUNTIF(U12:U37,"SZG"))</f>
        <v/>
      </c>
      <c r="V50" s="40"/>
      <c r="W50" s="41"/>
      <c r="X50" s="41"/>
      <c r="Y50" s="41"/>
      <c r="Z50" s="19"/>
      <c r="AA50" s="34" t="str">
        <f>IF(COUNTIF(AA12:AA37,"SZG")=0,"",COUNTIF(AA12:AA37,"SZG"))</f>
        <v/>
      </c>
      <c r="AB50" s="40"/>
      <c r="AC50" s="41"/>
      <c r="AD50" s="41"/>
      <c r="AE50" s="41"/>
      <c r="AF50" s="19"/>
      <c r="AG50" s="34" t="str">
        <f>IF(COUNTIF(AG12:AG37,"SZG")=0,"",COUNTIF(AG12:AG37,"SZG"))</f>
        <v/>
      </c>
      <c r="AH50" s="40"/>
      <c r="AI50" s="41"/>
      <c r="AJ50" s="41"/>
      <c r="AK50" s="41"/>
      <c r="AL50" s="19"/>
      <c r="AM50" s="34" t="str">
        <f>IF(COUNTIF(AM12:AM37,"SZG")=0,"",COUNTIF(AM12:AM37,"SZG"))</f>
        <v/>
      </c>
      <c r="AN50" s="40"/>
      <c r="AO50" s="41"/>
      <c r="AP50" s="41"/>
      <c r="AQ50" s="41"/>
      <c r="AR50" s="19"/>
      <c r="AS50" s="34" t="str">
        <f>IF(COUNTIF(AS12:AS37,"SZG")=0,"",COUNTIF(AS12:AS37,"SZG"))</f>
        <v/>
      </c>
      <c r="AT50" s="40"/>
      <c r="AU50" s="41"/>
      <c r="AV50" s="41"/>
      <c r="AW50" s="41"/>
      <c r="AX50" s="19"/>
      <c r="AY50" s="34" t="str">
        <f>IF(COUNTIF(AY12:AY37,"SZG")=0,"",COUNTIF(AY12:AY37,"SZG"))</f>
        <v/>
      </c>
      <c r="AZ50" s="35"/>
      <c r="BA50" s="33"/>
      <c r="BB50" s="33"/>
      <c r="BC50" s="33"/>
      <c r="BD50" s="9"/>
      <c r="BE50" s="92" t="str">
        <f t="shared" si="43"/>
        <v/>
      </c>
    </row>
    <row r="51" spans="1:57" ht="15.75" customHeight="1" x14ac:dyDescent="0.3">
      <c r="A51" s="166"/>
      <c r="B51" s="101"/>
      <c r="C51" s="167" t="s">
        <v>70</v>
      </c>
      <c r="D51" s="40"/>
      <c r="E51" s="41"/>
      <c r="F51" s="41"/>
      <c r="G51" s="41"/>
      <c r="H51" s="19"/>
      <c r="I51" s="34" t="str">
        <f>IF(COUNTIF(I12:I37,"ZV")=0,"",COUNTIF(I12:I37,"ZV"))</f>
        <v/>
      </c>
      <c r="J51" s="40"/>
      <c r="K51" s="41"/>
      <c r="L51" s="41"/>
      <c r="M51" s="41"/>
      <c r="N51" s="19"/>
      <c r="O51" s="34" t="str">
        <f>IF(COUNTIF(O12:O37,"ZV")=0,"",COUNTIF(O12:O37,"ZV"))</f>
        <v/>
      </c>
      <c r="P51" s="40"/>
      <c r="Q51" s="41"/>
      <c r="R51" s="41"/>
      <c r="S51" s="41"/>
      <c r="T51" s="19"/>
      <c r="U51" s="34" t="str">
        <f>IF(COUNTIF(U12:U37,"ZV")=0,"",COUNTIF(U12:U37,"ZV"))</f>
        <v/>
      </c>
      <c r="V51" s="40"/>
      <c r="W51" s="41"/>
      <c r="X51" s="41"/>
      <c r="Y51" s="41"/>
      <c r="Z51" s="19"/>
      <c r="AA51" s="34" t="str">
        <f>IF(COUNTIF(AA12:AA37,"ZV")=0,"",COUNTIF(AA12:AA37,"ZV"))</f>
        <v/>
      </c>
      <c r="AB51" s="40"/>
      <c r="AC51" s="41"/>
      <c r="AD51" s="41"/>
      <c r="AE51" s="41"/>
      <c r="AF51" s="19"/>
      <c r="AG51" s="34" t="str">
        <f>IF(COUNTIF(AG12:AG37,"ZV")=0,"",COUNTIF(AG12:AG37,"ZV"))</f>
        <v/>
      </c>
      <c r="AH51" s="40"/>
      <c r="AI51" s="41"/>
      <c r="AJ51" s="41"/>
      <c r="AK51" s="41"/>
      <c r="AL51" s="19"/>
      <c r="AM51" s="34" t="str">
        <f>IF(COUNTIF(AM12:AM37,"ZV")=0,"",COUNTIF(AM12:AM37,"ZV"))</f>
        <v/>
      </c>
      <c r="AN51" s="40"/>
      <c r="AO51" s="41"/>
      <c r="AP51" s="41"/>
      <c r="AQ51" s="41"/>
      <c r="AR51" s="19"/>
      <c r="AS51" s="34" t="str">
        <f>IF(COUNTIF(AS12:AS37,"ZV")=0,"",COUNTIF(AS12:AS37,"ZV"))</f>
        <v/>
      </c>
      <c r="AT51" s="40"/>
      <c r="AU51" s="41"/>
      <c r="AV51" s="41"/>
      <c r="AW51" s="41"/>
      <c r="AX51" s="19"/>
      <c r="AY51" s="34" t="str">
        <f>IF(COUNTIF(AY12:AY37,"ZV")=0,"",COUNTIF(AY12:AY37,"ZV"))</f>
        <v/>
      </c>
      <c r="AZ51" s="35"/>
      <c r="BA51" s="33"/>
      <c r="BB51" s="33"/>
      <c r="BC51" s="33"/>
      <c r="BD51" s="9"/>
      <c r="BE51" s="92" t="str">
        <f t="shared" si="43"/>
        <v/>
      </c>
    </row>
    <row r="52" spans="1:57" ht="15.75" customHeight="1" thickBot="1" x14ac:dyDescent="0.35">
      <c r="A52" s="42"/>
      <c r="B52" s="28"/>
      <c r="C52" s="29" t="s">
        <v>26</v>
      </c>
      <c r="D52" s="43"/>
      <c r="E52" s="44"/>
      <c r="F52" s="44"/>
      <c r="G52" s="44"/>
      <c r="H52" s="45"/>
      <c r="I52" s="46" t="str">
        <f>IF(SUM(I40:I51)=0,"",SUM(I40:I51))</f>
        <v/>
      </c>
      <c r="J52" s="43"/>
      <c r="K52" s="44"/>
      <c r="L52" s="44"/>
      <c r="M52" s="44"/>
      <c r="N52" s="45"/>
      <c r="O52" s="46" t="str">
        <f>IF(SUM(O40:O51)=0,"",SUM(O40:O51))</f>
        <v/>
      </c>
      <c r="P52" s="43"/>
      <c r="Q52" s="44"/>
      <c r="R52" s="44"/>
      <c r="S52" s="44"/>
      <c r="T52" s="45"/>
      <c r="U52" s="46" t="str">
        <f>IF(SUM(U40:U51)=0,"",SUM(U40:U51))</f>
        <v/>
      </c>
      <c r="V52" s="43"/>
      <c r="W52" s="44"/>
      <c r="X52" s="44"/>
      <c r="Y52" s="44"/>
      <c r="Z52" s="45"/>
      <c r="AA52" s="46" t="str">
        <f>IF(SUM(AA40:AA51)=0,"",SUM(AA40:AA51))</f>
        <v/>
      </c>
      <c r="AB52" s="43"/>
      <c r="AC52" s="44"/>
      <c r="AD52" s="44"/>
      <c r="AE52" s="44"/>
      <c r="AF52" s="45"/>
      <c r="AG52" s="46">
        <f>IF(SUM(AG40:AG51)=0,"",SUM(AG40:AG51))</f>
        <v>3</v>
      </c>
      <c r="AH52" s="43"/>
      <c r="AI52" s="44"/>
      <c r="AJ52" s="44"/>
      <c r="AK52" s="44"/>
      <c r="AL52" s="45"/>
      <c r="AM52" s="46" t="str">
        <f>IF(SUM(AM40:AM51)=0,"",SUM(AM40:AM51))</f>
        <v/>
      </c>
      <c r="AN52" s="43"/>
      <c r="AO52" s="44"/>
      <c r="AP52" s="44"/>
      <c r="AQ52" s="44"/>
      <c r="AR52" s="45"/>
      <c r="AS52" s="46">
        <f>IF(SUM(AS40:AS51)=0,"",SUM(AS40:AS51))</f>
        <v>2</v>
      </c>
      <c r="AT52" s="43"/>
      <c r="AU52" s="44"/>
      <c r="AV52" s="44"/>
      <c r="AW52" s="44"/>
      <c r="AX52" s="45"/>
      <c r="AY52" s="46">
        <f>IF(SUM(AY40:AY51)=0,"",SUM(AY40:AY51))</f>
        <v>1</v>
      </c>
      <c r="AZ52" s="47"/>
      <c r="BA52" s="44"/>
      <c r="BB52" s="44"/>
      <c r="BC52" s="44"/>
      <c r="BD52" s="45"/>
      <c r="BE52" s="92">
        <f t="shared" si="43"/>
        <v>6</v>
      </c>
    </row>
    <row r="53" spans="1:57" ht="15.75" customHeight="1" thickTop="1" x14ac:dyDescent="0.25">
      <c r="B53" s="170"/>
      <c r="C53" s="170"/>
    </row>
    <row r="54" spans="1:57" ht="15.75" customHeight="1" x14ac:dyDescent="0.25">
      <c r="B54" s="170"/>
      <c r="C54" s="170"/>
    </row>
    <row r="55" spans="1:57" ht="15.75" customHeight="1" x14ac:dyDescent="0.25">
      <c r="B55" s="170"/>
      <c r="C55" s="170"/>
    </row>
    <row r="56" spans="1:57" ht="15.75" customHeight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</sheetData>
  <sheetProtection selectLockedCells="1"/>
  <protectedRanges>
    <protectedRange sqref="C39" name="Tartomány4"/>
    <protectedRange sqref="C51:C52" name="Tartomány4_1"/>
  </protectedRanges>
  <mergeCells count="65">
    <mergeCell ref="AF8:AF9"/>
    <mergeCell ref="AG8:AG9"/>
    <mergeCell ref="R8:S8"/>
    <mergeCell ref="T8:T9"/>
    <mergeCell ref="U8:U9"/>
    <mergeCell ref="V8:W8"/>
    <mergeCell ref="AD8:AE8"/>
    <mergeCell ref="A1:BE1"/>
    <mergeCell ref="A2:BE2"/>
    <mergeCell ref="A3:BE3"/>
    <mergeCell ref="A4:BE4"/>
    <mergeCell ref="A5:BE5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38:AA38"/>
    <mergeCell ref="A39:AA39"/>
    <mergeCell ref="AZ28:BE28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D28:AA28"/>
    <mergeCell ref="AB28:AY28"/>
    <mergeCell ref="D34:AA34"/>
    <mergeCell ref="AB34:AY34"/>
    <mergeCell ref="AZ34:BE34"/>
  </mergeCells>
  <phoneticPr fontId="58" type="noConversion"/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BG161"/>
  <sheetViews>
    <sheetView zoomScaleNormal="100" workbookViewId="0">
      <pane xSplit="3" ySplit="10" topLeftCell="AI11" activePane="bottomRight" state="frozen"/>
      <selection pane="topRight" activeCell="D1" sqref="D1"/>
      <selection pane="bottomLeft" activeCell="A11" sqref="A11"/>
      <selection pane="bottomRight" activeCell="C13" sqref="C13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7.6640625" style="109" bestFit="1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189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190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16" t="s">
        <v>4</v>
      </c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48" t="s">
        <v>5</v>
      </c>
      <c r="BA6" s="560"/>
      <c r="BB6" s="560"/>
      <c r="BC6" s="560"/>
      <c r="BD6" s="560"/>
      <c r="BE6" s="561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62"/>
      <c r="BA7" s="563"/>
      <c r="BB7" s="563"/>
      <c r="BC7" s="563"/>
      <c r="BD7" s="563"/>
      <c r="BE7" s="564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56"/>
      <c r="F8" s="510" t="s">
        <v>13</v>
      </c>
      <c r="G8" s="556"/>
      <c r="H8" s="511" t="s">
        <v>14</v>
      </c>
      <c r="I8" s="513" t="s">
        <v>39</v>
      </c>
      <c r="J8" s="515" t="s">
        <v>12</v>
      </c>
      <c r="K8" s="556"/>
      <c r="L8" s="510" t="s">
        <v>13</v>
      </c>
      <c r="M8" s="556"/>
      <c r="N8" s="511" t="s">
        <v>14</v>
      </c>
      <c r="O8" s="532" t="s">
        <v>39</v>
      </c>
      <c r="P8" s="508" t="s">
        <v>12</v>
      </c>
      <c r="Q8" s="556"/>
      <c r="R8" s="510" t="s">
        <v>13</v>
      </c>
      <c r="S8" s="556"/>
      <c r="T8" s="511" t="s">
        <v>14</v>
      </c>
      <c r="U8" s="513" t="s">
        <v>39</v>
      </c>
      <c r="V8" s="515" t="s">
        <v>12</v>
      </c>
      <c r="W8" s="556"/>
      <c r="X8" s="510" t="s">
        <v>13</v>
      </c>
      <c r="Y8" s="556"/>
      <c r="Z8" s="511" t="s">
        <v>14</v>
      </c>
      <c r="AA8" s="528" t="s">
        <v>39</v>
      </c>
      <c r="AB8" s="508" t="s">
        <v>12</v>
      </c>
      <c r="AC8" s="556"/>
      <c r="AD8" s="510" t="s">
        <v>13</v>
      </c>
      <c r="AE8" s="556"/>
      <c r="AF8" s="511" t="s">
        <v>14</v>
      </c>
      <c r="AG8" s="513" t="s">
        <v>39</v>
      </c>
      <c r="AH8" s="515" t="s">
        <v>12</v>
      </c>
      <c r="AI8" s="556"/>
      <c r="AJ8" s="510" t="s">
        <v>13</v>
      </c>
      <c r="AK8" s="556"/>
      <c r="AL8" s="511" t="s">
        <v>14</v>
      </c>
      <c r="AM8" s="532" t="s">
        <v>39</v>
      </c>
      <c r="AN8" s="508" t="s">
        <v>12</v>
      </c>
      <c r="AO8" s="556"/>
      <c r="AP8" s="510" t="s">
        <v>13</v>
      </c>
      <c r="AQ8" s="556"/>
      <c r="AR8" s="511" t="s">
        <v>14</v>
      </c>
      <c r="AS8" s="513" t="s">
        <v>39</v>
      </c>
      <c r="AT8" s="515" t="s">
        <v>12</v>
      </c>
      <c r="AU8" s="556"/>
      <c r="AV8" s="510" t="s">
        <v>13</v>
      </c>
      <c r="AW8" s="556"/>
      <c r="AX8" s="511" t="s">
        <v>14</v>
      </c>
      <c r="AY8" s="528" t="s">
        <v>39</v>
      </c>
      <c r="AZ8" s="515" t="s">
        <v>12</v>
      </c>
      <c r="BA8" s="556"/>
      <c r="BB8" s="510" t="s">
        <v>13</v>
      </c>
      <c r="BC8" s="556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54"/>
      <c r="D9" s="111" t="s">
        <v>40</v>
      </c>
      <c r="E9" s="112" t="s">
        <v>41</v>
      </c>
      <c r="F9" s="113" t="s">
        <v>40</v>
      </c>
      <c r="G9" s="112" t="s">
        <v>41</v>
      </c>
      <c r="H9" s="557"/>
      <c r="I9" s="559"/>
      <c r="J9" s="114" t="s">
        <v>40</v>
      </c>
      <c r="K9" s="112" t="s">
        <v>41</v>
      </c>
      <c r="L9" s="113" t="s">
        <v>40</v>
      </c>
      <c r="M9" s="112" t="s">
        <v>41</v>
      </c>
      <c r="N9" s="557"/>
      <c r="O9" s="558"/>
      <c r="P9" s="111" t="s">
        <v>40</v>
      </c>
      <c r="Q9" s="112" t="s">
        <v>41</v>
      </c>
      <c r="R9" s="113" t="s">
        <v>40</v>
      </c>
      <c r="S9" s="112" t="s">
        <v>41</v>
      </c>
      <c r="T9" s="557"/>
      <c r="U9" s="559"/>
      <c r="V9" s="114" t="s">
        <v>40</v>
      </c>
      <c r="W9" s="112" t="s">
        <v>41</v>
      </c>
      <c r="X9" s="113" t="s">
        <v>40</v>
      </c>
      <c r="Y9" s="112" t="s">
        <v>41</v>
      </c>
      <c r="Z9" s="557"/>
      <c r="AA9" s="565"/>
      <c r="AB9" s="111" t="s">
        <v>40</v>
      </c>
      <c r="AC9" s="112" t="s">
        <v>41</v>
      </c>
      <c r="AD9" s="113" t="s">
        <v>40</v>
      </c>
      <c r="AE9" s="112" t="s">
        <v>41</v>
      </c>
      <c r="AF9" s="557"/>
      <c r="AG9" s="559"/>
      <c r="AH9" s="114" t="s">
        <v>40</v>
      </c>
      <c r="AI9" s="112" t="s">
        <v>41</v>
      </c>
      <c r="AJ9" s="113" t="s">
        <v>40</v>
      </c>
      <c r="AK9" s="112" t="s">
        <v>41</v>
      </c>
      <c r="AL9" s="557"/>
      <c r="AM9" s="558"/>
      <c r="AN9" s="111" t="s">
        <v>40</v>
      </c>
      <c r="AO9" s="112" t="s">
        <v>41</v>
      </c>
      <c r="AP9" s="113" t="s">
        <v>40</v>
      </c>
      <c r="AQ9" s="112" t="s">
        <v>41</v>
      </c>
      <c r="AR9" s="557"/>
      <c r="AS9" s="559"/>
      <c r="AT9" s="114" t="s">
        <v>40</v>
      </c>
      <c r="AU9" s="112" t="s">
        <v>41</v>
      </c>
      <c r="AV9" s="113" t="s">
        <v>40</v>
      </c>
      <c r="AW9" s="112" t="s">
        <v>41</v>
      </c>
      <c r="AX9" s="557"/>
      <c r="AY9" s="565"/>
      <c r="AZ9" s="114" t="s">
        <v>40</v>
      </c>
      <c r="BA9" s="112" t="s">
        <v>42</v>
      </c>
      <c r="BB9" s="113" t="s">
        <v>40</v>
      </c>
      <c r="BC9" s="112" t="s">
        <v>42</v>
      </c>
      <c r="BD9" s="557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SUM(SZAK!AZ73)</f>
        <v>56</v>
      </c>
      <c r="BA10" s="118">
        <f>SUM(SZAK!BA73)</f>
        <v>784</v>
      </c>
      <c r="BB10" s="118">
        <f>SUM(SZAK!BB73)</f>
        <v>105</v>
      </c>
      <c r="BC10" s="118">
        <f>SUM(SZAK!BC73)</f>
        <v>1484</v>
      </c>
      <c r="BD10" s="118">
        <f>SUM(SZAK!BD73)</f>
        <v>158</v>
      </c>
      <c r="BE10" s="118">
        <f>SUM(SZAK!BE73)</f>
        <v>162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311"/>
    </row>
    <row r="12" spans="1:59" s="275" customFormat="1" ht="15.75" customHeight="1" x14ac:dyDescent="0.25">
      <c r="A12" s="450" t="s">
        <v>439</v>
      </c>
      <c r="B12" s="388" t="s">
        <v>34</v>
      </c>
      <c r="C12" s="309" t="s">
        <v>269</v>
      </c>
      <c r="D12" s="263"/>
      <c r="E12" s="264"/>
      <c r="F12" s="263"/>
      <c r="G12" s="264"/>
      <c r="H12" s="263"/>
      <c r="I12" s="265"/>
      <c r="J12" s="268"/>
      <c r="K12" s="264"/>
      <c r="L12" s="263"/>
      <c r="M12" s="264"/>
      <c r="N12" s="263"/>
      <c r="O12" s="266"/>
      <c r="P12" s="263"/>
      <c r="Q12" s="264"/>
      <c r="R12" s="263"/>
      <c r="S12" s="264"/>
      <c r="T12" s="263"/>
      <c r="U12" s="265"/>
      <c r="V12" s="268"/>
      <c r="W12" s="264"/>
      <c r="X12" s="263"/>
      <c r="Y12" s="264"/>
      <c r="Z12" s="263"/>
      <c r="AA12" s="266"/>
      <c r="AB12" s="263">
        <v>4</v>
      </c>
      <c r="AC12" s="6">
        <f>IF(AB12*14=0,"",AB12*14)</f>
        <v>56</v>
      </c>
      <c r="AD12" s="263">
        <v>2</v>
      </c>
      <c r="AE12" s="6">
        <f>IF(AD12*14=0,"",AD12*14)</f>
        <v>28</v>
      </c>
      <c r="AF12" s="300">
        <v>6</v>
      </c>
      <c r="AG12" s="265" t="s">
        <v>74</v>
      </c>
      <c r="AH12" s="57"/>
      <c r="AI12" s="6" t="str">
        <f>IF(AH12*14=0,"",AH12*14)</f>
        <v/>
      </c>
      <c r="AJ12" s="56"/>
      <c r="AK12" s="6" t="str">
        <f>IF(AJ12*14=0,"",AJ12*14)</f>
        <v/>
      </c>
      <c r="AL12" s="56"/>
      <c r="AM12" s="60"/>
      <c r="AN12" s="268"/>
      <c r="AO12" s="6" t="str">
        <f>IF(AN12*14=0,"",AN12*14)</f>
        <v/>
      </c>
      <c r="AP12" s="58"/>
      <c r="AQ12" s="6" t="str">
        <f>IF(AP12*14=0,"",AP12*14)</f>
        <v/>
      </c>
      <c r="AR12" s="58"/>
      <c r="AS12" s="61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271">
        <f t="shared" ref="AZ12:AZ28" si="0">IF(D12+J12+P12+V12+AB12+AH12+AN12+AT12=0,"",D12+J12+P12+V12+AB12+AH12+AN12+AT12)</f>
        <v>4</v>
      </c>
      <c r="BA12" s="264">
        <f t="shared" ref="BA12:BA28" si="1">IF((D12+J12+P12+V12+AB12+AH12+AN12+AT12)*14=0,"",(D12+J12+P12+V12+AB12+AH12+AN12+AT12)*14)</f>
        <v>56</v>
      </c>
      <c r="BB12" s="272">
        <f t="shared" ref="BB12:BB28" si="2">IF(F12+L12+R12+X12+AD12+AJ12+AP12+AV12=0,"",F12+L12+R12+X12+AD12+AJ12+AP12+AV12)</f>
        <v>2</v>
      </c>
      <c r="BC12" s="264">
        <f t="shared" ref="BC12:BC28" si="3">IF((L12+F12+R12+X12+AD12+AJ12+AP12+AV12)*14=0,"",(L12+F12+R12+X12+AD12+AJ12+AP12+AV12)*14)</f>
        <v>28</v>
      </c>
      <c r="BD12" s="272">
        <f t="shared" ref="BD12:BD28" si="4">IF(N12+H12+T12+Z12+AF12+AL12+AR12+AX12=0,"",N12+H12+T12+Z12+AF12+AL12+AR12+AX12)</f>
        <v>6</v>
      </c>
      <c r="BE12" s="273">
        <f t="shared" ref="BE12:BE28" si="5">IF(D12+F12+L12+J12+P12+R12+V12+X12+AB12+AD12+AH12+AJ12+AN12+AP12+AT12+AV12=0,"",D12+F12+L12+J12+P12+R12+V12+X12+AB12+AD12+AH12+AJ12+AN12+AP12+AT12+AV12)</f>
        <v>6</v>
      </c>
      <c r="BF12" s="380" t="s">
        <v>475</v>
      </c>
      <c r="BG12" s="312" t="s">
        <v>334</v>
      </c>
    </row>
    <row r="13" spans="1:59" s="275" customFormat="1" ht="15.75" customHeight="1" x14ac:dyDescent="0.25">
      <c r="A13" s="450" t="s">
        <v>440</v>
      </c>
      <c r="B13" s="388" t="s">
        <v>34</v>
      </c>
      <c r="C13" s="244" t="s">
        <v>270</v>
      </c>
      <c r="D13" s="263"/>
      <c r="E13" s="264"/>
      <c r="F13" s="263"/>
      <c r="G13" s="264"/>
      <c r="H13" s="263"/>
      <c r="I13" s="265"/>
      <c r="J13" s="268"/>
      <c r="K13" s="264"/>
      <c r="L13" s="263"/>
      <c r="M13" s="264"/>
      <c r="N13" s="263"/>
      <c r="O13" s="266"/>
      <c r="P13" s="263"/>
      <c r="Q13" s="264"/>
      <c r="R13" s="263"/>
      <c r="S13" s="264"/>
      <c r="T13" s="263"/>
      <c r="U13" s="265"/>
      <c r="V13" s="268"/>
      <c r="W13" s="264"/>
      <c r="X13" s="263"/>
      <c r="Y13" s="264"/>
      <c r="Z13" s="263"/>
      <c r="AA13" s="266"/>
      <c r="AB13" s="263">
        <v>4</v>
      </c>
      <c r="AC13" s="6">
        <f>IF(AB13*14=0,"",AB13*14)</f>
        <v>56</v>
      </c>
      <c r="AD13" s="263">
        <v>4</v>
      </c>
      <c r="AE13" s="6">
        <f>IF(AD13*14=0,"",AD13*14)</f>
        <v>56</v>
      </c>
      <c r="AF13" s="263">
        <v>8</v>
      </c>
      <c r="AG13" s="265" t="s">
        <v>74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268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271">
        <f>IF(D13+J13+P13+V13+AB13+AH13+AN13+AT13=0,"",D13+J13+P13+V13+AB13+AH13+AN13+AT13)</f>
        <v>4</v>
      </c>
      <c r="BA13" s="264">
        <f>IF((D13+J13+P13+V13+AB13+AH13+AN13+AT13)*14=0,"",(D13+J13+P13+V13+AB13+AH13+AN13+AT13)*14)</f>
        <v>56</v>
      </c>
      <c r="BB13" s="272">
        <f>IF(F13+L13+R13+X13+AD13+AJ13+AP13+AV13=0,"",F13+L13+R13+X13+AD13+AJ13+AP13+AV13)</f>
        <v>4</v>
      </c>
      <c r="BC13" s="264">
        <f>IF((L13+F13+R13+X13+AD13+AJ13+AP13+AV13)*14=0,"",(L13+F13+R13+X13+AD13+AJ13+AP13+AV13)*14)</f>
        <v>56</v>
      </c>
      <c r="BD13" s="272">
        <f>IF(N13+H13+T13+Z13+AF13+AL13+AR13+AX13=0,"",N13+H13+T13+Z13+AF13+AL13+AR13+AX13)</f>
        <v>8</v>
      </c>
      <c r="BE13" s="273">
        <f>IF(D13+F13+L13+J13+P13+R13+V13+X13+AB13+AD13+AH13+AJ13+AN13+AP13+AT13+AV13=0,"",D13+F13+L13+J13+P13+R13+V13+X13+AB13+AD13+AH13+AJ13+AN13+AP13+AT13+AV13)</f>
        <v>8</v>
      </c>
      <c r="BF13" s="380" t="s">
        <v>475</v>
      </c>
      <c r="BG13" s="312" t="s">
        <v>222</v>
      </c>
    </row>
    <row r="14" spans="1:59" ht="15.75" customHeight="1" x14ac:dyDescent="0.25">
      <c r="A14" s="450" t="s">
        <v>441</v>
      </c>
      <c r="B14" s="51" t="s">
        <v>34</v>
      </c>
      <c r="C14" s="244" t="s">
        <v>376</v>
      </c>
      <c r="D14" s="56"/>
      <c r="E14" s="6"/>
      <c r="F14" s="56"/>
      <c r="G14" s="6"/>
      <c r="H14" s="56"/>
      <c r="I14" s="59"/>
      <c r="J14" s="57"/>
      <c r="K14" s="6"/>
      <c r="L14" s="56"/>
      <c r="M14" s="6"/>
      <c r="N14" s="56"/>
      <c r="O14" s="60"/>
      <c r="P14" s="56"/>
      <c r="Q14" s="6"/>
      <c r="R14" s="56"/>
      <c r="S14" s="6"/>
      <c r="T14" s="56"/>
      <c r="U14" s="59"/>
      <c r="V14" s="57"/>
      <c r="W14" s="6"/>
      <c r="X14" s="56"/>
      <c r="Y14" s="6"/>
      <c r="Z14" s="56"/>
      <c r="AA14" s="60"/>
      <c r="AB14" s="56">
        <v>3</v>
      </c>
      <c r="AC14" s="6">
        <f>IF(AB14*14=0,"",AB14*14)</f>
        <v>42</v>
      </c>
      <c r="AD14" s="56">
        <v>3</v>
      </c>
      <c r="AE14" s="6">
        <f>IF(AD14*14=0,"",AD14*14)</f>
        <v>42</v>
      </c>
      <c r="AF14" s="56">
        <v>6</v>
      </c>
      <c r="AG14" s="59" t="s">
        <v>71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3</v>
      </c>
      <c r="BA14" s="6">
        <f>IF((D14+J14+P14+V14+AB14+AH14+AN14+AT14)*14=0,"",(D14+J14+P14+V14+AB14+AH14+AN14+AT14)*14)</f>
        <v>42</v>
      </c>
      <c r="BB14" s="9">
        <f>IF(F14+L14+R14+X14+AD14+AJ14+AP14+AV14=0,"",F14+L14+R14+X14+AD14+AJ14+AP14+AV14)</f>
        <v>3</v>
      </c>
      <c r="BC14" s="6">
        <f>IF((L14+F14+R14+X14+AD14+AJ14+AP14+AV14)*14=0,"",(L14+F14+R14+X14+AD14+AJ14+AP14+AV14)*14)</f>
        <v>42</v>
      </c>
      <c r="BD14" s="9">
        <f>IF(N14+H14+T14+Z14+AF14+AL14+AR14+AX14=0,"",N14+H14+T14+Z14+AF14+AL14+AR14+AX14)</f>
        <v>6</v>
      </c>
      <c r="BE14" s="10">
        <f>IF(D14+F14+L14+J14+P14+R14+V14+X14+AB14+AD14+AH14+AJ14+AN14+AP14+AT14+AV14=0,"",D14+F14+L14+J14+P14+R14+V14+X14+AB14+AD14+AH14+AJ14+AN14+AP14+AT14+AV14)</f>
        <v>6</v>
      </c>
      <c r="BF14" s="380" t="s">
        <v>475</v>
      </c>
      <c r="BG14" s="312" t="s">
        <v>334</v>
      </c>
    </row>
    <row r="15" spans="1:59" ht="15.75" customHeight="1" x14ac:dyDescent="0.25">
      <c r="A15" s="450" t="s">
        <v>539</v>
      </c>
      <c r="B15" s="51" t="s">
        <v>34</v>
      </c>
      <c r="C15" s="244" t="s">
        <v>484</v>
      </c>
      <c r="D15" s="56"/>
      <c r="E15" s="6" t="str">
        <f t="shared" ref="E15:E28" si="6">IF(D15*14=0,"",D15*14)</f>
        <v/>
      </c>
      <c r="F15" s="56"/>
      <c r="G15" s="6" t="str">
        <f t="shared" ref="G15:G28" si="7">IF(F15*14=0,"",F15*14)</f>
        <v/>
      </c>
      <c r="H15" s="56"/>
      <c r="I15" s="59"/>
      <c r="J15" s="57"/>
      <c r="K15" s="6" t="str">
        <f t="shared" ref="K15:K28" si="8">IF(J15*14=0,"",J15*14)</f>
        <v/>
      </c>
      <c r="L15" s="56"/>
      <c r="M15" s="6" t="str">
        <f t="shared" ref="M15:M28" si="9">IF(L15*14=0,"",L15*14)</f>
        <v/>
      </c>
      <c r="N15" s="56"/>
      <c r="O15" s="60"/>
      <c r="P15" s="56"/>
      <c r="Q15" s="6" t="str">
        <f t="shared" ref="Q15:Q28" si="10">IF(P15*14=0,"",P15*14)</f>
        <v/>
      </c>
      <c r="R15" s="56"/>
      <c r="S15" s="6" t="str">
        <f t="shared" ref="S15:S28" si="11">IF(R15*14=0,"",R15*14)</f>
        <v/>
      </c>
      <c r="T15" s="56"/>
      <c r="U15" s="59"/>
      <c r="V15" s="57"/>
      <c r="W15" s="6" t="str">
        <f t="shared" ref="W15:W28" si="12">IF(V15*14=0,"",V15*14)</f>
        <v/>
      </c>
      <c r="X15" s="56"/>
      <c r="Y15" s="6" t="str">
        <f t="shared" ref="Y15:Y28" si="13">IF(X15*14=0,"",X15*14)</f>
        <v/>
      </c>
      <c r="Z15" s="56"/>
      <c r="AA15" s="60"/>
      <c r="AB15" s="56"/>
      <c r="AC15" s="6" t="str">
        <f t="shared" ref="AC15:AC28" si="14">IF(AB15*14=0,"",AB15*14)</f>
        <v/>
      </c>
      <c r="AD15" s="56"/>
      <c r="AE15" s="6" t="str">
        <f t="shared" ref="AE15:AE28" si="15">IF(AD15*14=0,"",AD15*14)</f>
        <v/>
      </c>
      <c r="AF15" s="56"/>
      <c r="AG15" s="59"/>
      <c r="AH15" s="57">
        <v>3</v>
      </c>
      <c r="AI15" s="6">
        <f t="shared" ref="AI15:AI28" si="16">IF(AH15*14=0,"",AH15*14)</f>
        <v>42</v>
      </c>
      <c r="AJ15" s="56">
        <v>2</v>
      </c>
      <c r="AK15" s="6">
        <f t="shared" ref="AK15:AK24" si="17">IF(AJ15*14=0,"",AJ15*14)</f>
        <v>28</v>
      </c>
      <c r="AL15" s="263">
        <v>6</v>
      </c>
      <c r="AM15" s="60" t="s">
        <v>71</v>
      </c>
      <c r="AN15" s="57"/>
      <c r="AO15" s="6" t="str">
        <f t="shared" ref="AO15:AO28" si="18">IF(AN15*14=0,"",AN15*14)</f>
        <v/>
      </c>
      <c r="AP15" s="58"/>
      <c r="AQ15" s="6" t="str">
        <f t="shared" ref="AQ15:AQ24" si="19">IF(AP15*14=0,"",AP15*14)</f>
        <v/>
      </c>
      <c r="AR15" s="58"/>
      <c r="AS15" s="61"/>
      <c r="AT15" s="56"/>
      <c r="AU15" s="6" t="str">
        <f t="shared" ref="AU15:AU28" si="20">IF(AT15*14=0,"",AT15*14)</f>
        <v/>
      </c>
      <c r="AV15" s="56"/>
      <c r="AW15" s="6" t="str">
        <f t="shared" ref="AW15:AW28" si="21">IF(AV15*14=0,"",AV15*14)</f>
        <v/>
      </c>
      <c r="AX15" s="56"/>
      <c r="AY15" s="56"/>
      <c r="AZ15" s="8">
        <f t="shared" si="0"/>
        <v>3</v>
      </c>
      <c r="BA15" s="6">
        <f t="shared" si="1"/>
        <v>42</v>
      </c>
      <c r="BB15" s="9">
        <f t="shared" si="2"/>
        <v>2</v>
      </c>
      <c r="BC15" s="6">
        <f t="shared" si="3"/>
        <v>28</v>
      </c>
      <c r="BD15" s="9">
        <f t="shared" si="4"/>
        <v>6</v>
      </c>
      <c r="BE15" s="10">
        <f t="shared" si="5"/>
        <v>5</v>
      </c>
      <c r="BF15" s="380" t="s">
        <v>475</v>
      </c>
      <c r="BG15" s="310" t="s">
        <v>222</v>
      </c>
    </row>
    <row r="16" spans="1:59" ht="15.75" customHeight="1" x14ac:dyDescent="0.25">
      <c r="A16" s="450" t="s">
        <v>543</v>
      </c>
      <c r="B16" s="51" t="s">
        <v>34</v>
      </c>
      <c r="C16" s="244" t="s">
        <v>485</v>
      </c>
      <c r="D16" s="56"/>
      <c r="E16" s="6" t="str">
        <f t="shared" si="6"/>
        <v/>
      </c>
      <c r="F16" s="56"/>
      <c r="G16" s="6" t="str">
        <f t="shared" si="7"/>
        <v/>
      </c>
      <c r="H16" s="56"/>
      <c r="I16" s="59"/>
      <c r="J16" s="57"/>
      <c r="K16" s="6" t="str">
        <f t="shared" si="8"/>
        <v/>
      </c>
      <c r="L16" s="56"/>
      <c r="M16" s="6" t="str">
        <f t="shared" si="9"/>
        <v/>
      </c>
      <c r="N16" s="56"/>
      <c r="O16" s="60"/>
      <c r="P16" s="56"/>
      <c r="Q16" s="6" t="str">
        <f t="shared" si="10"/>
        <v/>
      </c>
      <c r="R16" s="56"/>
      <c r="S16" s="6" t="str">
        <f t="shared" si="11"/>
        <v/>
      </c>
      <c r="T16" s="56"/>
      <c r="U16" s="59"/>
      <c r="V16" s="57"/>
      <c r="W16" s="6" t="str">
        <f t="shared" si="12"/>
        <v/>
      </c>
      <c r="X16" s="56"/>
      <c r="Y16" s="6" t="str">
        <f t="shared" si="13"/>
        <v/>
      </c>
      <c r="Z16" s="56"/>
      <c r="AA16" s="60"/>
      <c r="AB16" s="56"/>
      <c r="AC16" s="6" t="str">
        <f t="shared" si="14"/>
        <v/>
      </c>
      <c r="AD16" s="56"/>
      <c r="AE16" s="6" t="str">
        <f t="shared" si="15"/>
        <v/>
      </c>
      <c r="AF16" s="56"/>
      <c r="AG16" s="59"/>
      <c r="AH16" s="57">
        <v>3</v>
      </c>
      <c r="AI16" s="6">
        <f t="shared" si="16"/>
        <v>42</v>
      </c>
      <c r="AJ16" s="56"/>
      <c r="AK16" s="6" t="str">
        <f t="shared" si="17"/>
        <v/>
      </c>
      <c r="AL16" s="56">
        <v>3</v>
      </c>
      <c r="AM16" s="61" t="s">
        <v>15</v>
      </c>
      <c r="AN16" s="57"/>
      <c r="AO16" s="6" t="str">
        <f t="shared" si="18"/>
        <v/>
      </c>
      <c r="AP16" s="58"/>
      <c r="AQ16" s="6" t="str">
        <f t="shared" si="19"/>
        <v/>
      </c>
      <c r="AR16" s="58"/>
      <c r="AS16" s="61"/>
      <c r="AT16" s="56"/>
      <c r="AU16" s="6" t="str">
        <f t="shared" si="20"/>
        <v/>
      </c>
      <c r="AV16" s="56"/>
      <c r="AW16" s="6" t="str">
        <f t="shared" si="21"/>
        <v/>
      </c>
      <c r="AX16" s="56"/>
      <c r="AY16" s="56"/>
      <c r="AZ16" s="8">
        <f t="shared" si="0"/>
        <v>3</v>
      </c>
      <c r="BA16" s="6">
        <f t="shared" si="1"/>
        <v>42</v>
      </c>
      <c r="BB16" s="9" t="str">
        <f t="shared" si="2"/>
        <v/>
      </c>
      <c r="BC16" s="6" t="str">
        <f t="shared" si="3"/>
        <v/>
      </c>
      <c r="BD16" s="9">
        <f t="shared" si="4"/>
        <v>3</v>
      </c>
      <c r="BE16" s="10">
        <f t="shared" si="5"/>
        <v>3</v>
      </c>
      <c r="BF16" s="380" t="s">
        <v>475</v>
      </c>
      <c r="BG16" s="310" t="s">
        <v>371</v>
      </c>
    </row>
    <row r="17" spans="1:59" ht="15.75" customHeight="1" x14ac:dyDescent="0.25">
      <c r="A17" s="450" t="s">
        <v>442</v>
      </c>
      <c r="B17" s="51" t="s">
        <v>34</v>
      </c>
      <c r="C17" s="244" t="s">
        <v>119</v>
      </c>
      <c r="D17" s="56"/>
      <c r="E17" s="6" t="str">
        <f t="shared" si="6"/>
        <v/>
      </c>
      <c r="F17" s="56"/>
      <c r="G17" s="6" t="str">
        <f t="shared" si="7"/>
        <v/>
      </c>
      <c r="H17" s="56"/>
      <c r="I17" s="59"/>
      <c r="J17" s="57"/>
      <c r="K17" s="6" t="str">
        <f t="shared" si="8"/>
        <v/>
      </c>
      <c r="L17" s="56"/>
      <c r="M17" s="6" t="str">
        <f t="shared" si="9"/>
        <v/>
      </c>
      <c r="N17" s="56"/>
      <c r="O17" s="60"/>
      <c r="P17" s="56"/>
      <c r="Q17" s="6" t="str">
        <f t="shared" si="10"/>
        <v/>
      </c>
      <c r="R17" s="56"/>
      <c r="S17" s="6" t="str">
        <f t="shared" si="11"/>
        <v/>
      </c>
      <c r="T17" s="56"/>
      <c r="U17" s="59"/>
      <c r="V17" s="57"/>
      <c r="W17" s="6" t="str">
        <f t="shared" si="12"/>
        <v/>
      </c>
      <c r="X17" s="56"/>
      <c r="Y17" s="6" t="str">
        <f t="shared" si="13"/>
        <v/>
      </c>
      <c r="Z17" s="56"/>
      <c r="AA17" s="60"/>
      <c r="AB17" s="56"/>
      <c r="AC17" s="6" t="str">
        <f t="shared" si="14"/>
        <v/>
      </c>
      <c r="AD17" s="56"/>
      <c r="AE17" s="6" t="str">
        <f t="shared" si="15"/>
        <v/>
      </c>
      <c r="AF17" s="56"/>
      <c r="AG17" s="59"/>
      <c r="AH17" s="57">
        <v>1</v>
      </c>
      <c r="AI17" s="6">
        <f t="shared" si="16"/>
        <v>14</v>
      </c>
      <c r="AJ17" s="56">
        <v>3</v>
      </c>
      <c r="AK17" s="6">
        <f t="shared" si="17"/>
        <v>42</v>
      </c>
      <c r="AL17" s="56">
        <v>4</v>
      </c>
      <c r="AM17" s="270" t="s">
        <v>15</v>
      </c>
      <c r="AN17" s="57"/>
      <c r="AO17" s="6" t="str">
        <f t="shared" si="18"/>
        <v/>
      </c>
      <c r="AP17" s="58"/>
      <c r="AQ17" s="6" t="str">
        <f t="shared" si="19"/>
        <v/>
      </c>
      <c r="AR17" s="58"/>
      <c r="AS17" s="61"/>
      <c r="AT17" s="56"/>
      <c r="AU17" s="6" t="str">
        <f t="shared" si="20"/>
        <v/>
      </c>
      <c r="AV17" s="56"/>
      <c r="AW17" s="6" t="str">
        <f t="shared" si="21"/>
        <v/>
      </c>
      <c r="AX17" s="56"/>
      <c r="AY17" s="56"/>
      <c r="AZ17" s="8">
        <f t="shared" si="0"/>
        <v>1</v>
      </c>
      <c r="BA17" s="6">
        <f t="shared" si="1"/>
        <v>14</v>
      </c>
      <c r="BB17" s="9">
        <f t="shared" si="2"/>
        <v>3</v>
      </c>
      <c r="BC17" s="6">
        <f t="shared" si="3"/>
        <v>42</v>
      </c>
      <c r="BD17" s="9">
        <f t="shared" si="4"/>
        <v>4</v>
      </c>
      <c r="BE17" s="10">
        <f t="shared" si="5"/>
        <v>4</v>
      </c>
      <c r="BF17" s="380" t="s">
        <v>475</v>
      </c>
      <c r="BG17" s="310" t="s">
        <v>222</v>
      </c>
    </row>
    <row r="18" spans="1:59" ht="15.75" customHeight="1" x14ac:dyDescent="0.25">
      <c r="A18" s="449" t="s">
        <v>443</v>
      </c>
      <c r="B18" s="51" t="s">
        <v>34</v>
      </c>
      <c r="C18" s="244" t="s">
        <v>108</v>
      </c>
      <c r="D18" s="56"/>
      <c r="E18" s="6" t="str">
        <f t="shared" si="6"/>
        <v/>
      </c>
      <c r="F18" s="56"/>
      <c r="G18" s="6" t="str">
        <f t="shared" si="7"/>
        <v/>
      </c>
      <c r="H18" s="56"/>
      <c r="I18" s="59"/>
      <c r="J18" s="57"/>
      <c r="K18" s="6" t="str">
        <f t="shared" si="8"/>
        <v/>
      </c>
      <c r="L18" s="56"/>
      <c r="M18" s="6" t="str">
        <f t="shared" si="9"/>
        <v/>
      </c>
      <c r="N18" s="56"/>
      <c r="O18" s="60"/>
      <c r="P18" s="56"/>
      <c r="Q18" s="6" t="str">
        <f t="shared" si="10"/>
        <v/>
      </c>
      <c r="R18" s="56"/>
      <c r="S18" s="6" t="str">
        <f t="shared" si="11"/>
        <v/>
      </c>
      <c r="T18" s="56"/>
      <c r="U18" s="59"/>
      <c r="V18" s="57"/>
      <c r="W18" s="6" t="str">
        <f t="shared" si="12"/>
        <v/>
      </c>
      <c r="X18" s="56"/>
      <c r="Y18" s="6" t="str">
        <f t="shared" si="13"/>
        <v/>
      </c>
      <c r="Z18" s="56"/>
      <c r="AA18" s="60"/>
      <c r="AB18" s="56"/>
      <c r="AC18" s="6" t="str">
        <f t="shared" si="14"/>
        <v/>
      </c>
      <c r="AD18" s="56"/>
      <c r="AE18" s="6" t="str">
        <f t="shared" si="15"/>
        <v/>
      </c>
      <c r="AF18" s="56"/>
      <c r="AG18" s="59"/>
      <c r="AH18" s="57">
        <v>2</v>
      </c>
      <c r="AI18" s="6">
        <f t="shared" si="16"/>
        <v>28</v>
      </c>
      <c r="AJ18" s="56">
        <v>2</v>
      </c>
      <c r="AK18" s="6">
        <f t="shared" si="17"/>
        <v>28</v>
      </c>
      <c r="AL18" s="263">
        <v>4</v>
      </c>
      <c r="AM18" s="59" t="s">
        <v>71</v>
      </c>
      <c r="AN18" s="57"/>
      <c r="AO18" s="6" t="str">
        <f t="shared" si="18"/>
        <v/>
      </c>
      <c r="AP18" s="58"/>
      <c r="AQ18" s="6" t="str">
        <f t="shared" si="19"/>
        <v/>
      </c>
      <c r="AR18" s="58"/>
      <c r="AS18" s="61"/>
      <c r="AT18" s="56"/>
      <c r="AU18" s="6" t="str">
        <f t="shared" si="20"/>
        <v/>
      </c>
      <c r="AV18" s="56"/>
      <c r="AW18" s="6" t="str">
        <f t="shared" si="21"/>
        <v/>
      </c>
      <c r="AX18" s="56"/>
      <c r="AY18" s="56"/>
      <c r="AZ18" s="8">
        <f t="shared" si="0"/>
        <v>2</v>
      </c>
      <c r="BA18" s="6">
        <f t="shared" si="1"/>
        <v>28</v>
      </c>
      <c r="BB18" s="9">
        <f t="shared" si="2"/>
        <v>2</v>
      </c>
      <c r="BC18" s="6">
        <f t="shared" si="3"/>
        <v>28</v>
      </c>
      <c r="BD18" s="9">
        <f t="shared" si="4"/>
        <v>4</v>
      </c>
      <c r="BE18" s="10">
        <f t="shared" si="5"/>
        <v>4</v>
      </c>
      <c r="BF18" s="380" t="s">
        <v>475</v>
      </c>
      <c r="BG18" s="312" t="s">
        <v>222</v>
      </c>
    </row>
    <row r="19" spans="1:59" ht="15.75" customHeight="1" x14ac:dyDescent="0.25">
      <c r="A19" s="450" t="s">
        <v>444</v>
      </c>
      <c r="B19" s="51" t="s">
        <v>34</v>
      </c>
      <c r="C19" s="244" t="s">
        <v>106</v>
      </c>
      <c r="D19" s="56"/>
      <c r="E19" s="6" t="str">
        <f t="shared" si="6"/>
        <v/>
      </c>
      <c r="F19" s="56"/>
      <c r="G19" s="6" t="str">
        <f t="shared" si="7"/>
        <v/>
      </c>
      <c r="H19" s="56"/>
      <c r="I19" s="59"/>
      <c r="J19" s="57"/>
      <c r="K19" s="6" t="str">
        <f t="shared" si="8"/>
        <v/>
      </c>
      <c r="L19" s="56"/>
      <c r="M19" s="6" t="str">
        <f t="shared" si="9"/>
        <v/>
      </c>
      <c r="N19" s="56"/>
      <c r="O19" s="60"/>
      <c r="P19" s="56"/>
      <c r="Q19" s="6" t="str">
        <f t="shared" si="10"/>
        <v/>
      </c>
      <c r="R19" s="56"/>
      <c r="S19" s="6" t="str">
        <f t="shared" si="11"/>
        <v/>
      </c>
      <c r="T19" s="56"/>
      <c r="U19" s="59"/>
      <c r="V19" s="57"/>
      <c r="W19" s="6" t="str">
        <f t="shared" si="12"/>
        <v/>
      </c>
      <c r="X19" s="56"/>
      <c r="Y19" s="6" t="str">
        <f t="shared" si="13"/>
        <v/>
      </c>
      <c r="Z19" s="56"/>
      <c r="AA19" s="60"/>
      <c r="AB19" s="56"/>
      <c r="AC19" s="6" t="str">
        <f t="shared" si="14"/>
        <v/>
      </c>
      <c r="AD19" s="56"/>
      <c r="AE19" s="6" t="str">
        <f t="shared" si="15"/>
        <v/>
      </c>
      <c r="AF19" s="56"/>
      <c r="AG19" s="59"/>
      <c r="AH19" s="57"/>
      <c r="AI19" s="6" t="str">
        <f t="shared" si="16"/>
        <v/>
      </c>
      <c r="AJ19" s="56"/>
      <c r="AK19" s="6" t="str">
        <f t="shared" si="17"/>
        <v/>
      </c>
      <c r="AL19" s="56"/>
      <c r="AM19" s="60"/>
      <c r="AN19" s="57">
        <v>2</v>
      </c>
      <c r="AO19" s="6">
        <f t="shared" si="18"/>
        <v>28</v>
      </c>
      <c r="AP19" s="58">
        <v>2</v>
      </c>
      <c r="AQ19" s="6">
        <f t="shared" si="19"/>
        <v>28</v>
      </c>
      <c r="AR19" s="58">
        <v>4</v>
      </c>
      <c r="AS19" s="61" t="s">
        <v>15</v>
      </c>
      <c r="AT19" s="56"/>
      <c r="AU19" s="6" t="str">
        <f t="shared" si="20"/>
        <v/>
      </c>
      <c r="AV19" s="56"/>
      <c r="AW19" s="6" t="str">
        <f t="shared" si="21"/>
        <v/>
      </c>
      <c r="AX19" s="56"/>
      <c r="AY19" s="56"/>
      <c r="AZ19" s="8">
        <f t="shared" si="0"/>
        <v>2</v>
      </c>
      <c r="BA19" s="6">
        <f t="shared" si="1"/>
        <v>28</v>
      </c>
      <c r="BB19" s="9">
        <f t="shared" si="2"/>
        <v>2</v>
      </c>
      <c r="BC19" s="6">
        <f t="shared" si="3"/>
        <v>28</v>
      </c>
      <c r="BD19" s="9">
        <f t="shared" si="4"/>
        <v>4</v>
      </c>
      <c r="BE19" s="10">
        <f t="shared" si="5"/>
        <v>4</v>
      </c>
      <c r="BF19" s="380" t="s">
        <v>475</v>
      </c>
      <c r="BG19" s="310" t="s">
        <v>334</v>
      </c>
    </row>
    <row r="20" spans="1:59" s="341" customFormat="1" x14ac:dyDescent="0.25">
      <c r="A20" s="450" t="s">
        <v>445</v>
      </c>
      <c r="B20" s="51" t="s">
        <v>34</v>
      </c>
      <c r="C20" s="244" t="s">
        <v>120</v>
      </c>
      <c r="D20" s="56"/>
      <c r="E20" s="6" t="str">
        <f t="shared" si="6"/>
        <v/>
      </c>
      <c r="F20" s="56"/>
      <c r="G20" s="6" t="str">
        <f t="shared" si="7"/>
        <v/>
      </c>
      <c r="H20" s="56"/>
      <c r="I20" s="59"/>
      <c r="J20" s="57"/>
      <c r="K20" s="6" t="str">
        <f t="shared" si="8"/>
        <v/>
      </c>
      <c r="L20" s="56"/>
      <c r="M20" s="6" t="str">
        <f t="shared" si="9"/>
        <v/>
      </c>
      <c r="N20" s="56"/>
      <c r="O20" s="60"/>
      <c r="P20" s="56"/>
      <c r="Q20" s="6" t="str">
        <f t="shared" si="10"/>
        <v/>
      </c>
      <c r="R20" s="56"/>
      <c r="S20" s="6" t="str">
        <f t="shared" si="11"/>
        <v/>
      </c>
      <c r="T20" s="56"/>
      <c r="U20" s="59"/>
      <c r="V20" s="57"/>
      <c r="W20" s="6" t="str">
        <f t="shared" si="12"/>
        <v/>
      </c>
      <c r="X20" s="56"/>
      <c r="Y20" s="6" t="str">
        <f t="shared" si="13"/>
        <v/>
      </c>
      <c r="Z20" s="56"/>
      <c r="AA20" s="60"/>
      <c r="AB20" s="56"/>
      <c r="AC20" s="6" t="str">
        <f t="shared" si="14"/>
        <v/>
      </c>
      <c r="AD20" s="56"/>
      <c r="AE20" s="6" t="str">
        <f t="shared" si="15"/>
        <v/>
      </c>
      <c r="AF20" s="56"/>
      <c r="AG20" s="59"/>
      <c r="AH20" s="57"/>
      <c r="AI20" s="6" t="str">
        <f t="shared" si="16"/>
        <v/>
      </c>
      <c r="AJ20" s="56"/>
      <c r="AK20" s="6" t="str">
        <f t="shared" si="17"/>
        <v/>
      </c>
      <c r="AL20" s="56"/>
      <c r="AM20" s="60"/>
      <c r="AN20" s="57">
        <v>4</v>
      </c>
      <c r="AO20" s="6">
        <f t="shared" si="18"/>
        <v>56</v>
      </c>
      <c r="AP20" s="58">
        <v>5</v>
      </c>
      <c r="AQ20" s="6">
        <f t="shared" si="19"/>
        <v>70</v>
      </c>
      <c r="AR20" s="58">
        <v>9</v>
      </c>
      <c r="AS20" s="61" t="s">
        <v>15</v>
      </c>
      <c r="AT20" s="56"/>
      <c r="AU20" s="6" t="str">
        <f t="shared" si="20"/>
        <v/>
      </c>
      <c r="AV20" s="56"/>
      <c r="AW20" s="6" t="str">
        <f t="shared" si="21"/>
        <v/>
      </c>
      <c r="AX20" s="56"/>
      <c r="AY20" s="56"/>
      <c r="AZ20" s="176">
        <f t="shared" si="0"/>
        <v>4</v>
      </c>
      <c r="BA20" s="6">
        <f t="shared" si="1"/>
        <v>56</v>
      </c>
      <c r="BB20" s="177">
        <f t="shared" si="2"/>
        <v>5</v>
      </c>
      <c r="BC20" s="6">
        <f t="shared" si="3"/>
        <v>70</v>
      </c>
      <c r="BD20" s="177">
        <f t="shared" si="4"/>
        <v>9</v>
      </c>
      <c r="BE20" s="10">
        <f t="shared" si="5"/>
        <v>9</v>
      </c>
      <c r="BF20" s="380" t="s">
        <v>475</v>
      </c>
      <c r="BG20" s="312" t="s">
        <v>222</v>
      </c>
    </row>
    <row r="21" spans="1:59" x14ac:dyDescent="0.25">
      <c r="A21" s="450" t="s">
        <v>446</v>
      </c>
      <c r="B21" s="51" t="s">
        <v>34</v>
      </c>
      <c r="C21" s="244" t="s">
        <v>121</v>
      </c>
      <c r="D21" s="56"/>
      <c r="E21" s="6" t="str">
        <f t="shared" si="6"/>
        <v/>
      </c>
      <c r="F21" s="56"/>
      <c r="G21" s="6" t="str">
        <f t="shared" si="7"/>
        <v/>
      </c>
      <c r="H21" s="56"/>
      <c r="I21" s="59"/>
      <c r="J21" s="57"/>
      <c r="K21" s="6" t="str">
        <f t="shared" si="8"/>
        <v/>
      </c>
      <c r="L21" s="56"/>
      <c r="M21" s="6" t="str">
        <f t="shared" si="9"/>
        <v/>
      </c>
      <c r="N21" s="56"/>
      <c r="O21" s="60"/>
      <c r="P21" s="56"/>
      <c r="Q21" s="6" t="str">
        <f t="shared" si="10"/>
        <v/>
      </c>
      <c r="R21" s="56"/>
      <c r="S21" s="6" t="str">
        <f t="shared" si="11"/>
        <v/>
      </c>
      <c r="T21" s="56"/>
      <c r="U21" s="59"/>
      <c r="V21" s="57"/>
      <c r="W21" s="6" t="str">
        <f t="shared" si="12"/>
        <v/>
      </c>
      <c r="X21" s="56"/>
      <c r="Y21" s="6" t="str">
        <f t="shared" si="13"/>
        <v/>
      </c>
      <c r="Z21" s="56"/>
      <c r="AA21" s="60"/>
      <c r="AB21" s="56"/>
      <c r="AC21" s="6" t="str">
        <f t="shared" si="14"/>
        <v/>
      </c>
      <c r="AD21" s="56"/>
      <c r="AE21" s="6" t="str">
        <f t="shared" si="15"/>
        <v/>
      </c>
      <c r="AF21" s="56"/>
      <c r="AG21" s="59"/>
      <c r="AH21" s="57"/>
      <c r="AI21" s="6" t="str">
        <f t="shared" si="16"/>
        <v/>
      </c>
      <c r="AJ21" s="56"/>
      <c r="AK21" s="6" t="str">
        <f t="shared" si="17"/>
        <v/>
      </c>
      <c r="AL21" s="56"/>
      <c r="AM21" s="60"/>
      <c r="AN21" s="57">
        <v>2</v>
      </c>
      <c r="AO21" s="6">
        <f t="shared" si="18"/>
        <v>28</v>
      </c>
      <c r="AP21" s="58">
        <v>3</v>
      </c>
      <c r="AQ21" s="6">
        <f t="shared" si="19"/>
        <v>42</v>
      </c>
      <c r="AR21" s="58">
        <v>5</v>
      </c>
      <c r="AS21" s="61" t="s">
        <v>15</v>
      </c>
      <c r="AT21" s="56"/>
      <c r="AU21" s="6" t="str">
        <f t="shared" si="20"/>
        <v/>
      </c>
      <c r="AV21" s="56"/>
      <c r="AW21" s="6" t="str">
        <f t="shared" si="21"/>
        <v/>
      </c>
      <c r="AX21" s="56"/>
      <c r="AY21" s="56"/>
      <c r="AZ21" s="176">
        <f t="shared" si="0"/>
        <v>2</v>
      </c>
      <c r="BA21" s="6">
        <f t="shared" si="1"/>
        <v>28</v>
      </c>
      <c r="BB21" s="177">
        <f t="shared" si="2"/>
        <v>3</v>
      </c>
      <c r="BC21" s="6">
        <f t="shared" si="3"/>
        <v>42</v>
      </c>
      <c r="BD21" s="177">
        <f t="shared" si="4"/>
        <v>5</v>
      </c>
      <c r="BE21" s="10">
        <f t="shared" si="5"/>
        <v>5</v>
      </c>
      <c r="BF21" s="380" t="s">
        <v>475</v>
      </c>
      <c r="BG21" s="310" t="s">
        <v>222</v>
      </c>
    </row>
    <row r="22" spans="1:59" ht="15.75" customHeight="1" x14ac:dyDescent="0.25">
      <c r="A22" s="449" t="s">
        <v>447</v>
      </c>
      <c r="B22" s="51" t="s">
        <v>34</v>
      </c>
      <c r="C22" s="244" t="s">
        <v>528</v>
      </c>
      <c r="D22" s="56"/>
      <c r="E22" s="6" t="str">
        <f t="shared" si="6"/>
        <v/>
      </c>
      <c r="F22" s="56"/>
      <c r="G22" s="6" t="str">
        <f t="shared" si="7"/>
        <v/>
      </c>
      <c r="H22" s="56"/>
      <c r="I22" s="59"/>
      <c r="J22" s="57"/>
      <c r="K22" s="6" t="str">
        <f t="shared" si="8"/>
        <v/>
      </c>
      <c r="L22" s="56"/>
      <c r="M22" s="6" t="str">
        <f t="shared" si="9"/>
        <v/>
      </c>
      <c r="N22" s="56"/>
      <c r="O22" s="60"/>
      <c r="P22" s="56"/>
      <c r="Q22" s="6" t="str">
        <f t="shared" si="10"/>
        <v/>
      </c>
      <c r="R22" s="56"/>
      <c r="S22" s="6" t="str">
        <f t="shared" si="11"/>
        <v/>
      </c>
      <c r="T22" s="56"/>
      <c r="U22" s="59"/>
      <c r="V22" s="57"/>
      <c r="W22" s="6" t="str">
        <f t="shared" si="12"/>
        <v/>
      </c>
      <c r="X22" s="56"/>
      <c r="Y22" s="6" t="str">
        <f t="shared" si="13"/>
        <v/>
      </c>
      <c r="Z22" s="56"/>
      <c r="AA22" s="60"/>
      <c r="AB22" s="401">
        <v>2</v>
      </c>
      <c r="AC22" s="405">
        <f t="shared" si="14"/>
        <v>28</v>
      </c>
      <c r="AD22" s="56">
        <v>3</v>
      </c>
      <c r="AE22" s="6">
        <f t="shared" si="15"/>
        <v>42</v>
      </c>
      <c r="AF22" s="56">
        <v>5</v>
      </c>
      <c r="AG22" s="59" t="s">
        <v>71</v>
      </c>
      <c r="AH22" s="57"/>
      <c r="AI22" s="6" t="str">
        <f t="shared" si="16"/>
        <v/>
      </c>
      <c r="AJ22" s="56"/>
      <c r="AK22" s="6" t="str">
        <f t="shared" si="17"/>
        <v/>
      </c>
      <c r="AL22" s="56"/>
      <c r="AM22" s="60"/>
      <c r="AN22" s="57"/>
      <c r="AO22" s="6" t="str">
        <f t="shared" si="18"/>
        <v/>
      </c>
      <c r="AP22" s="58"/>
      <c r="AQ22" s="6" t="str">
        <f t="shared" si="19"/>
        <v/>
      </c>
      <c r="AR22" s="58"/>
      <c r="AS22" s="61"/>
      <c r="AT22" s="56"/>
      <c r="AU22" s="6" t="str">
        <f t="shared" si="20"/>
        <v/>
      </c>
      <c r="AV22" s="56"/>
      <c r="AW22" s="6" t="str">
        <f t="shared" si="21"/>
        <v/>
      </c>
      <c r="AX22" s="56"/>
      <c r="AY22" s="56"/>
      <c r="AZ22" s="8">
        <f t="shared" si="0"/>
        <v>2</v>
      </c>
      <c r="BA22" s="6">
        <f t="shared" si="1"/>
        <v>28</v>
      </c>
      <c r="BB22" s="9">
        <f t="shared" si="2"/>
        <v>3</v>
      </c>
      <c r="BC22" s="6">
        <f t="shared" si="3"/>
        <v>42</v>
      </c>
      <c r="BD22" s="9">
        <f t="shared" si="4"/>
        <v>5</v>
      </c>
      <c r="BE22" s="10">
        <f t="shared" si="5"/>
        <v>5</v>
      </c>
      <c r="BF22" s="380" t="s">
        <v>475</v>
      </c>
      <c r="BG22" s="312" t="s">
        <v>222</v>
      </c>
    </row>
    <row r="23" spans="1:59" ht="15.75" customHeight="1" x14ac:dyDescent="0.25">
      <c r="A23" s="449" t="s">
        <v>448</v>
      </c>
      <c r="B23" s="51" t="s">
        <v>34</v>
      </c>
      <c r="C23" s="309" t="s">
        <v>535</v>
      </c>
      <c r="D23" s="56"/>
      <c r="E23" s="6" t="str">
        <f t="shared" si="6"/>
        <v/>
      </c>
      <c r="F23" s="56"/>
      <c r="G23" s="6" t="str">
        <f t="shared" si="7"/>
        <v/>
      </c>
      <c r="H23" s="56"/>
      <c r="I23" s="59"/>
      <c r="J23" s="57"/>
      <c r="K23" s="6" t="str">
        <f t="shared" si="8"/>
        <v/>
      </c>
      <c r="L23" s="56"/>
      <c r="M23" s="6" t="str">
        <f t="shared" si="9"/>
        <v/>
      </c>
      <c r="N23" s="56"/>
      <c r="O23" s="60"/>
      <c r="P23" s="56"/>
      <c r="Q23" s="6" t="str">
        <f t="shared" si="10"/>
        <v/>
      </c>
      <c r="R23" s="56"/>
      <c r="S23" s="6" t="str">
        <f t="shared" si="11"/>
        <v/>
      </c>
      <c r="T23" s="56"/>
      <c r="U23" s="59"/>
      <c r="V23" s="57"/>
      <c r="W23" s="6" t="str">
        <f t="shared" si="12"/>
        <v/>
      </c>
      <c r="X23" s="56"/>
      <c r="Y23" s="6" t="str">
        <f t="shared" si="13"/>
        <v/>
      </c>
      <c r="Z23" s="56"/>
      <c r="AA23" s="60"/>
      <c r="AB23" s="56"/>
      <c r="AC23" s="6" t="str">
        <f t="shared" si="14"/>
        <v/>
      </c>
      <c r="AD23" s="56"/>
      <c r="AE23" s="6" t="str">
        <f t="shared" si="15"/>
        <v/>
      </c>
      <c r="AF23" s="56"/>
      <c r="AG23" s="59"/>
      <c r="AH23" s="57">
        <v>2</v>
      </c>
      <c r="AI23" s="6">
        <f t="shared" si="16"/>
        <v>28</v>
      </c>
      <c r="AJ23" s="56">
        <v>3</v>
      </c>
      <c r="AK23" s="6">
        <f t="shared" si="17"/>
        <v>42</v>
      </c>
      <c r="AL23" s="56">
        <v>5</v>
      </c>
      <c r="AM23" s="60" t="s">
        <v>71</v>
      </c>
      <c r="AN23" s="57"/>
      <c r="AO23" s="6" t="str">
        <f t="shared" si="18"/>
        <v/>
      </c>
      <c r="AP23" s="58"/>
      <c r="AQ23" s="6" t="str">
        <f t="shared" si="19"/>
        <v/>
      </c>
      <c r="AR23" s="58"/>
      <c r="AS23" s="61"/>
      <c r="AT23" s="56"/>
      <c r="AU23" s="6" t="str">
        <f t="shared" si="20"/>
        <v/>
      </c>
      <c r="AV23" s="56"/>
      <c r="AW23" s="6" t="str">
        <f t="shared" si="21"/>
        <v/>
      </c>
      <c r="AX23" s="56"/>
      <c r="AY23" s="56"/>
      <c r="AZ23" s="8">
        <f t="shared" si="0"/>
        <v>2</v>
      </c>
      <c r="BA23" s="6">
        <f t="shared" si="1"/>
        <v>28</v>
      </c>
      <c r="BB23" s="9">
        <f t="shared" si="2"/>
        <v>3</v>
      </c>
      <c r="BC23" s="6">
        <f t="shared" si="3"/>
        <v>42</v>
      </c>
      <c r="BD23" s="9">
        <f t="shared" si="4"/>
        <v>5</v>
      </c>
      <c r="BE23" s="10">
        <f t="shared" si="5"/>
        <v>5</v>
      </c>
      <c r="BF23" s="380" t="s">
        <v>475</v>
      </c>
      <c r="BG23" s="310" t="s">
        <v>334</v>
      </c>
    </row>
    <row r="24" spans="1:59" s="2" customFormat="1" ht="15.75" customHeight="1" x14ac:dyDescent="0.25">
      <c r="A24" s="447" t="s">
        <v>522</v>
      </c>
      <c r="B24" s="388" t="s">
        <v>34</v>
      </c>
      <c r="C24" s="428" t="s">
        <v>515</v>
      </c>
      <c r="D24" s="226"/>
      <c r="E24" s="6" t="str">
        <f t="shared" si="6"/>
        <v/>
      </c>
      <c r="F24" s="56"/>
      <c r="G24" s="6" t="str">
        <f t="shared" si="7"/>
        <v/>
      </c>
      <c r="H24" s="56"/>
      <c r="I24" s="59"/>
      <c r="J24" s="57"/>
      <c r="K24" s="6" t="str">
        <f t="shared" si="8"/>
        <v/>
      </c>
      <c r="L24" s="56"/>
      <c r="M24" s="6" t="str">
        <f t="shared" si="9"/>
        <v/>
      </c>
      <c r="N24" s="56"/>
      <c r="O24" s="60"/>
      <c r="P24" s="56"/>
      <c r="Q24" s="6" t="str">
        <f t="shared" si="10"/>
        <v/>
      </c>
      <c r="R24" s="56"/>
      <c r="S24" s="6" t="str">
        <f t="shared" si="11"/>
        <v/>
      </c>
      <c r="T24" s="56"/>
      <c r="U24" s="59"/>
      <c r="V24" s="57"/>
      <c r="W24" s="6" t="str">
        <f t="shared" si="12"/>
        <v/>
      </c>
      <c r="X24" s="56"/>
      <c r="Y24" s="6" t="str">
        <f t="shared" si="13"/>
        <v/>
      </c>
      <c r="Z24" s="56"/>
      <c r="AA24" s="60"/>
      <c r="AB24" s="56"/>
      <c r="AC24" s="6" t="str">
        <f t="shared" si="14"/>
        <v/>
      </c>
      <c r="AD24" s="56"/>
      <c r="AE24" s="6" t="str">
        <f t="shared" si="15"/>
        <v/>
      </c>
      <c r="AF24" s="56"/>
      <c r="AG24" s="59"/>
      <c r="AH24" s="57"/>
      <c r="AI24" s="6" t="str">
        <f t="shared" si="16"/>
        <v/>
      </c>
      <c r="AJ24" s="56"/>
      <c r="AK24" s="350" t="str">
        <f t="shared" si="17"/>
        <v/>
      </c>
      <c r="AL24" s="56"/>
      <c r="AM24" s="60"/>
      <c r="AN24" s="57"/>
      <c r="AO24" s="6" t="str">
        <f t="shared" si="18"/>
        <v/>
      </c>
      <c r="AP24" s="58"/>
      <c r="AQ24" s="6" t="str">
        <f t="shared" si="19"/>
        <v/>
      </c>
      <c r="AR24" s="58"/>
      <c r="AS24" s="61"/>
      <c r="AT24" s="56"/>
      <c r="AU24" s="6" t="str">
        <f t="shared" si="20"/>
        <v/>
      </c>
      <c r="AV24" s="56">
        <v>35</v>
      </c>
      <c r="AW24" s="6">
        <f t="shared" si="21"/>
        <v>490</v>
      </c>
      <c r="AX24" s="56">
        <v>17</v>
      </c>
      <c r="AY24" s="56" t="s">
        <v>516</v>
      </c>
      <c r="AZ24" s="8" t="str">
        <f t="shared" si="0"/>
        <v/>
      </c>
      <c r="BA24" s="6" t="str">
        <f t="shared" si="1"/>
        <v/>
      </c>
      <c r="BB24" s="9">
        <f t="shared" si="2"/>
        <v>35</v>
      </c>
      <c r="BC24" s="6">
        <f t="shared" si="3"/>
        <v>490</v>
      </c>
      <c r="BD24" s="9">
        <f t="shared" si="4"/>
        <v>17</v>
      </c>
      <c r="BE24" s="10">
        <f t="shared" si="5"/>
        <v>35</v>
      </c>
      <c r="BF24" s="380" t="s">
        <v>475</v>
      </c>
      <c r="BG24" s="280" t="s">
        <v>370</v>
      </c>
    </row>
    <row r="25" spans="1:59" s="64" customFormat="1" ht="15.75" customHeight="1" x14ac:dyDescent="0.3">
      <c r="A25" s="203"/>
      <c r="B25" s="101" t="s">
        <v>19</v>
      </c>
      <c r="C25" s="233"/>
      <c r="D25" s="56"/>
      <c r="E25" s="6" t="str">
        <f t="shared" si="6"/>
        <v/>
      </c>
      <c r="F25" s="56"/>
      <c r="G25" s="6" t="str">
        <f t="shared" si="7"/>
        <v/>
      </c>
      <c r="H25" s="56"/>
      <c r="I25" s="59"/>
      <c r="J25" s="57"/>
      <c r="K25" s="6" t="str">
        <f t="shared" si="8"/>
        <v/>
      </c>
      <c r="L25" s="56"/>
      <c r="M25" s="6" t="str">
        <f t="shared" si="9"/>
        <v/>
      </c>
      <c r="N25" s="56"/>
      <c r="O25" s="60"/>
      <c r="P25" s="56"/>
      <c r="Q25" s="6" t="str">
        <f t="shared" si="10"/>
        <v/>
      </c>
      <c r="R25" s="56"/>
      <c r="S25" s="6" t="str">
        <f t="shared" si="11"/>
        <v/>
      </c>
      <c r="T25" s="56"/>
      <c r="U25" s="59"/>
      <c r="V25" s="57"/>
      <c r="W25" s="6" t="str">
        <f t="shared" si="12"/>
        <v/>
      </c>
      <c r="X25" s="56"/>
      <c r="Y25" s="6" t="str">
        <f t="shared" si="13"/>
        <v/>
      </c>
      <c r="Z25" s="56"/>
      <c r="AA25" s="60"/>
      <c r="AB25" s="56"/>
      <c r="AC25" s="6" t="str">
        <f t="shared" si="14"/>
        <v/>
      </c>
      <c r="AD25" s="56"/>
      <c r="AE25" s="6" t="str">
        <f t="shared" si="15"/>
        <v/>
      </c>
      <c r="AF25" s="56"/>
      <c r="AG25" s="59"/>
      <c r="AH25" s="57"/>
      <c r="AI25" s="6" t="str">
        <f t="shared" si="16"/>
        <v/>
      </c>
      <c r="AJ25" s="56"/>
      <c r="AK25" s="6" t="str">
        <f>IF(AJ25*14=0,"",AJ25*14)</f>
        <v/>
      </c>
      <c r="AL25" s="56"/>
      <c r="AM25" s="60"/>
      <c r="AN25" s="57"/>
      <c r="AO25" s="6" t="str">
        <f t="shared" si="18"/>
        <v/>
      </c>
      <c r="AP25" s="58"/>
      <c r="AQ25" s="6" t="str">
        <f>IF(AP25*14=0,"",AP25*14)</f>
        <v/>
      </c>
      <c r="AR25" s="58"/>
      <c r="AS25" s="61"/>
      <c r="AT25" s="56"/>
      <c r="AU25" s="6" t="str">
        <f t="shared" si="20"/>
        <v/>
      </c>
      <c r="AV25" s="56"/>
      <c r="AW25" s="6" t="str">
        <f t="shared" si="21"/>
        <v/>
      </c>
      <c r="AX25" s="56"/>
      <c r="AY25" s="56"/>
      <c r="AZ25" s="8" t="str">
        <f t="shared" si="0"/>
        <v/>
      </c>
      <c r="BA25" s="6" t="str">
        <f t="shared" si="1"/>
        <v/>
      </c>
      <c r="BB25" s="9" t="str">
        <f t="shared" si="2"/>
        <v/>
      </c>
      <c r="BC25" s="6" t="str">
        <f t="shared" si="3"/>
        <v/>
      </c>
      <c r="BD25" s="9" t="str">
        <f t="shared" si="4"/>
        <v/>
      </c>
      <c r="BE25" s="10" t="str">
        <f t="shared" si="5"/>
        <v/>
      </c>
      <c r="BF25" s="201"/>
      <c r="BG25" s="201"/>
    </row>
    <row r="26" spans="1:59" s="2" customFormat="1" ht="15.75" customHeight="1" x14ac:dyDescent="0.3">
      <c r="A26" s="203"/>
      <c r="B26" s="101" t="s">
        <v>19</v>
      </c>
      <c r="C26" s="233"/>
      <c r="D26" s="56"/>
      <c r="E26" s="6" t="str">
        <f t="shared" si="6"/>
        <v/>
      </c>
      <c r="F26" s="56"/>
      <c r="G26" s="6" t="str">
        <f t="shared" si="7"/>
        <v/>
      </c>
      <c r="H26" s="56"/>
      <c r="I26" s="59"/>
      <c r="J26" s="57"/>
      <c r="K26" s="6" t="str">
        <f t="shared" si="8"/>
        <v/>
      </c>
      <c r="L26" s="56"/>
      <c r="M26" s="6" t="str">
        <f t="shared" si="9"/>
        <v/>
      </c>
      <c r="N26" s="56"/>
      <c r="O26" s="60"/>
      <c r="P26" s="56"/>
      <c r="Q26" s="6" t="str">
        <f t="shared" si="10"/>
        <v/>
      </c>
      <c r="R26" s="56"/>
      <c r="S26" s="6" t="str">
        <f t="shared" si="11"/>
        <v/>
      </c>
      <c r="T26" s="56"/>
      <c r="U26" s="59"/>
      <c r="V26" s="57"/>
      <c r="W26" s="6" t="str">
        <f t="shared" si="12"/>
        <v/>
      </c>
      <c r="X26" s="56"/>
      <c r="Y26" s="6" t="str">
        <f t="shared" si="13"/>
        <v/>
      </c>
      <c r="Z26" s="56"/>
      <c r="AA26" s="60"/>
      <c r="AB26" s="56"/>
      <c r="AC26" s="6" t="str">
        <f t="shared" si="14"/>
        <v/>
      </c>
      <c r="AD26" s="56"/>
      <c r="AE26" s="6" t="str">
        <f t="shared" si="15"/>
        <v/>
      </c>
      <c r="AF26" s="56"/>
      <c r="AG26" s="59"/>
      <c r="AH26" s="57"/>
      <c r="AI26" s="6" t="str">
        <f t="shared" si="16"/>
        <v/>
      </c>
      <c r="AJ26" s="56"/>
      <c r="AK26" s="6" t="str">
        <f>IF(AJ26*14=0,"",AJ26*14)</f>
        <v/>
      </c>
      <c r="AL26" s="56"/>
      <c r="AM26" s="60"/>
      <c r="AN26" s="57"/>
      <c r="AO26" s="6" t="str">
        <f t="shared" si="18"/>
        <v/>
      </c>
      <c r="AP26" s="58"/>
      <c r="AQ26" s="6" t="str">
        <f>IF(AP26*14=0,"",AP26*14)</f>
        <v/>
      </c>
      <c r="AR26" s="58"/>
      <c r="AS26" s="61"/>
      <c r="AT26" s="56"/>
      <c r="AU26" s="6" t="str">
        <f t="shared" si="20"/>
        <v/>
      </c>
      <c r="AV26" s="56"/>
      <c r="AW26" s="6" t="str">
        <f t="shared" si="21"/>
        <v/>
      </c>
      <c r="AX26" s="56"/>
      <c r="AY26" s="56"/>
      <c r="AZ26" s="8" t="str">
        <f t="shared" si="0"/>
        <v/>
      </c>
      <c r="BA26" s="6" t="str">
        <f t="shared" si="1"/>
        <v/>
      </c>
      <c r="BB26" s="9" t="str">
        <f t="shared" si="2"/>
        <v/>
      </c>
      <c r="BC26" s="6" t="str">
        <f t="shared" si="3"/>
        <v/>
      </c>
      <c r="BD26" s="9" t="str">
        <f t="shared" si="4"/>
        <v/>
      </c>
      <c r="BE26" s="10" t="str">
        <f t="shared" si="5"/>
        <v/>
      </c>
      <c r="BF26" s="201"/>
      <c r="BG26" s="201"/>
    </row>
    <row r="27" spans="1:59" s="2" customFormat="1" ht="15.75" customHeight="1" x14ac:dyDescent="0.3">
      <c r="A27" s="203"/>
      <c r="B27" s="101" t="s">
        <v>19</v>
      </c>
      <c r="C27" s="233"/>
      <c r="D27" s="56"/>
      <c r="E27" s="6" t="str">
        <f t="shared" si="6"/>
        <v/>
      </c>
      <c r="F27" s="56"/>
      <c r="G27" s="6" t="str">
        <f t="shared" si="7"/>
        <v/>
      </c>
      <c r="H27" s="56"/>
      <c r="I27" s="59"/>
      <c r="J27" s="57"/>
      <c r="K27" s="6" t="str">
        <f t="shared" si="8"/>
        <v/>
      </c>
      <c r="L27" s="56"/>
      <c r="M27" s="6" t="str">
        <f t="shared" si="9"/>
        <v/>
      </c>
      <c r="N27" s="56"/>
      <c r="O27" s="60"/>
      <c r="P27" s="56"/>
      <c r="Q27" s="6" t="str">
        <f t="shared" si="10"/>
        <v/>
      </c>
      <c r="R27" s="56"/>
      <c r="S27" s="6" t="str">
        <f t="shared" si="11"/>
        <v/>
      </c>
      <c r="T27" s="56"/>
      <c r="U27" s="59"/>
      <c r="V27" s="57"/>
      <c r="W27" s="6" t="str">
        <f t="shared" si="12"/>
        <v/>
      </c>
      <c r="X27" s="56"/>
      <c r="Y27" s="6" t="str">
        <f t="shared" si="13"/>
        <v/>
      </c>
      <c r="Z27" s="56"/>
      <c r="AA27" s="60"/>
      <c r="AB27" s="56"/>
      <c r="AC27" s="6" t="str">
        <f t="shared" si="14"/>
        <v/>
      </c>
      <c r="AD27" s="56"/>
      <c r="AE27" s="6" t="str">
        <f t="shared" si="15"/>
        <v/>
      </c>
      <c r="AF27" s="56"/>
      <c r="AG27" s="59"/>
      <c r="AH27" s="57"/>
      <c r="AI27" s="6" t="str">
        <f t="shared" si="16"/>
        <v/>
      </c>
      <c r="AJ27" s="56"/>
      <c r="AK27" s="6" t="str">
        <f>IF(AJ27*14=0,"",AJ27*14)</f>
        <v/>
      </c>
      <c r="AL27" s="56"/>
      <c r="AM27" s="60"/>
      <c r="AN27" s="57"/>
      <c r="AO27" s="6" t="str">
        <f t="shared" si="18"/>
        <v/>
      </c>
      <c r="AP27" s="58"/>
      <c r="AQ27" s="6" t="str">
        <f>IF(AP27*14=0,"",AP27*14)</f>
        <v/>
      </c>
      <c r="AR27" s="58"/>
      <c r="AS27" s="61"/>
      <c r="AT27" s="56"/>
      <c r="AU27" s="6" t="str">
        <f t="shared" si="20"/>
        <v/>
      </c>
      <c r="AV27" s="56"/>
      <c r="AW27" s="6" t="str">
        <f t="shared" si="21"/>
        <v/>
      </c>
      <c r="AX27" s="56"/>
      <c r="AY27" s="56"/>
      <c r="AZ27" s="8" t="str">
        <f t="shared" si="0"/>
        <v/>
      </c>
      <c r="BA27" s="6" t="str">
        <f t="shared" si="1"/>
        <v/>
      </c>
      <c r="BB27" s="9" t="str">
        <f t="shared" si="2"/>
        <v/>
      </c>
      <c r="BC27" s="6" t="str">
        <f t="shared" si="3"/>
        <v/>
      </c>
      <c r="BD27" s="9" t="str">
        <f t="shared" si="4"/>
        <v/>
      </c>
      <c r="BE27" s="10" t="str">
        <f t="shared" si="5"/>
        <v/>
      </c>
      <c r="BF27" s="201"/>
      <c r="BG27" s="201"/>
    </row>
    <row r="28" spans="1:59" ht="15.75" customHeight="1" x14ac:dyDescent="0.3">
      <c r="A28" s="203"/>
      <c r="B28" s="101" t="s">
        <v>19</v>
      </c>
      <c r="C28" s="233"/>
      <c r="D28" s="56"/>
      <c r="E28" s="6" t="str">
        <f t="shared" si="6"/>
        <v/>
      </c>
      <c r="F28" s="56"/>
      <c r="G28" s="6" t="str">
        <f t="shared" si="7"/>
        <v/>
      </c>
      <c r="H28" s="56"/>
      <c r="I28" s="59"/>
      <c r="J28" s="57"/>
      <c r="K28" s="6" t="str">
        <f t="shared" si="8"/>
        <v/>
      </c>
      <c r="L28" s="56"/>
      <c r="M28" s="6" t="str">
        <f t="shared" si="9"/>
        <v/>
      </c>
      <c r="N28" s="56"/>
      <c r="O28" s="60"/>
      <c r="P28" s="56"/>
      <c r="Q28" s="6" t="str">
        <f t="shared" si="10"/>
        <v/>
      </c>
      <c r="R28" s="56"/>
      <c r="S28" s="6" t="str">
        <f t="shared" si="11"/>
        <v/>
      </c>
      <c r="T28" s="56"/>
      <c r="U28" s="59"/>
      <c r="V28" s="57"/>
      <c r="W28" s="6" t="str">
        <f t="shared" si="12"/>
        <v/>
      </c>
      <c r="X28" s="56"/>
      <c r="Y28" s="6" t="str">
        <f t="shared" si="13"/>
        <v/>
      </c>
      <c r="Z28" s="56"/>
      <c r="AA28" s="60"/>
      <c r="AB28" s="56"/>
      <c r="AC28" s="6" t="str">
        <f t="shared" si="14"/>
        <v/>
      </c>
      <c r="AD28" s="56"/>
      <c r="AE28" s="6" t="str">
        <f t="shared" si="15"/>
        <v/>
      </c>
      <c r="AF28" s="56"/>
      <c r="AG28" s="59"/>
      <c r="AH28" s="57"/>
      <c r="AI28" s="6" t="str">
        <f t="shared" si="16"/>
        <v/>
      </c>
      <c r="AJ28" s="56"/>
      <c r="AK28" s="6" t="str">
        <f>IF(AJ28*14=0,"",AJ28*14)</f>
        <v/>
      </c>
      <c r="AL28" s="56"/>
      <c r="AM28" s="60"/>
      <c r="AN28" s="57"/>
      <c r="AO28" s="6" t="str">
        <f t="shared" si="18"/>
        <v/>
      </c>
      <c r="AP28" s="58"/>
      <c r="AQ28" s="6" t="str">
        <f>IF(AP28*14=0,"",AP28*14)</f>
        <v/>
      </c>
      <c r="AR28" s="58"/>
      <c r="AS28" s="61"/>
      <c r="AT28" s="56"/>
      <c r="AU28" s="6" t="str">
        <f t="shared" si="20"/>
        <v/>
      </c>
      <c r="AV28" s="56"/>
      <c r="AW28" s="6" t="str">
        <f t="shared" si="21"/>
        <v/>
      </c>
      <c r="AX28" s="56"/>
      <c r="AY28" s="56"/>
      <c r="AZ28" s="8" t="str">
        <f t="shared" si="0"/>
        <v/>
      </c>
      <c r="BA28" s="6" t="str">
        <f t="shared" si="1"/>
        <v/>
      </c>
      <c r="BB28" s="9" t="str">
        <f t="shared" si="2"/>
        <v/>
      </c>
      <c r="BC28" s="6" t="str">
        <f t="shared" si="3"/>
        <v/>
      </c>
      <c r="BD28" s="9" t="str">
        <f t="shared" si="4"/>
        <v/>
      </c>
      <c r="BE28" s="10" t="str">
        <f t="shared" si="5"/>
        <v/>
      </c>
      <c r="BF28" s="201"/>
      <c r="BG28" s="201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13</v>
      </c>
      <c r="AC29" s="130">
        <f>SUM(AC12:AC28)</f>
        <v>182</v>
      </c>
      <c r="AD29" s="130">
        <f>SUM(AD12:AD28)</f>
        <v>12</v>
      </c>
      <c r="AE29" s="130">
        <f>SUM(AE12:AE28)</f>
        <v>168</v>
      </c>
      <c r="AF29" s="130">
        <f>SUM(AF12:AF28)</f>
        <v>25</v>
      </c>
      <c r="AG29" s="211" t="s">
        <v>17</v>
      </c>
      <c r="AH29" s="130">
        <f>SUM(AH12:AH28)</f>
        <v>11</v>
      </c>
      <c r="AI29" s="130">
        <f>SUM(AI12:AI28)</f>
        <v>154</v>
      </c>
      <c r="AJ29" s="130">
        <f>SUM(AJ12:AJ28)</f>
        <v>10</v>
      </c>
      <c r="AK29" s="130">
        <f>SUM(AK12:AK28)</f>
        <v>140</v>
      </c>
      <c r="AL29" s="130">
        <f>SUM(AL12:AL28)</f>
        <v>22</v>
      </c>
      <c r="AM29" s="211" t="s">
        <v>17</v>
      </c>
      <c r="AN29" s="130">
        <f>SUM(AN12:AN28)</f>
        <v>8</v>
      </c>
      <c r="AO29" s="130">
        <f>SUM(AO12:AO28)</f>
        <v>112</v>
      </c>
      <c r="AP29" s="130">
        <f>SUM(AP12:AP28)</f>
        <v>10</v>
      </c>
      <c r="AQ29" s="130">
        <f>SUM(AQ12:AQ28)</f>
        <v>140</v>
      </c>
      <c r="AR29" s="130">
        <f>SUM(AR12:AR28)</f>
        <v>18</v>
      </c>
      <c r="AS29" s="211" t="s">
        <v>17</v>
      </c>
      <c r="AT29" s="130">
        <f>SUM(AT12:AT28)</f>
        <v>0</v>
      </c>
      <c r="AU29" s="130">
        <f>SUM(AU12:AU28)</f>
        <v>0</v>
      </c>
      <c r="AV29" s="130">
        <f>SUM(AV12:AV28)</f>
        <v>35</v>
      </c>
      <c r="AW29" s="130">
        <f>SUM(AW12:AW28)</f>
        <v>490</v>
      </c>
      <c r="AX29" s="130">
        <f>SUM(AX12:AX28)</f>
        <v>17</v>
      </c>
      <c r="AY29" s="211" t="s">
        <v>17</v>
      </c>
      <c r="AZ29" s="130">
        <f t="shared" ref="AZ29:BE29" si="22">SUM(AZ12:AZ28)</f>
        <v>32</v>
      </c>
      <c r="BA29" s="130">
        <f t="shared" si="22"/>
        <v>448</v>
      </c>
      <c r="BB29" s="130">
        <f t="shared" si="22"/>
        <v>67</v>
      </c>
      <c r="BC29" s="130">
        <f t="shared" si="22"/>
        <v>938</v>
      </c>
      <c r="BD29" s="130">
        <f t="shared" si="22"/>
        <v>82</v>
      </c>
      <c r="BE29" s="130">
        <f t="shared" si="22"/>
        <v>99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16</v>
      </c>
      <c r="K30" s="118">
        <f>K10+K29</f>
        <v>224</v>
      </c>
      <c r="L30" s="118">
        <f>L10+L29</f>
        <v>17</v>
      </c>
      <c r="M30" s="118">
        <f>M10+M29</f>
        <v>238</v>
      </c>
      <c r="N30" s="118">
        <f>N10+N29</f>
        <v>27</v>
      </c>
      <c r="O30" s="212" t="s">
        <v>17</v>
      </c>
      <c r="P30" s="118">
        <f>P10+P29</f>
        <v>10</v>
      </c>
      <c r="Q30" s="118">
        <f>Q10+Q29</f>
        <v>140</v>
      </c>
      <c r="R30" s="118">
        <f>R10+R29</f>
        <v>21</v>
      </c>
      <c r="S30" s="118">
        <f>S10+S29</f>
        <v>304</v>
      </c>
      <c r="T30" s="118">
        <f>T10+T29</f>
        <v>29</v>
      </c>
      <c r="U30" s="212" t="s">
        <v>17</v>
      </c>
      <c r="V30" s="118">
        <f>V10+V29</f>
        <v>18</v>
      </c>
      <c r="W30" s="118">
        <f>W10+W29</f>
        <v>252</v>
      </c>
      <c r="X30" s="118">
        <f>X10+X29</f>
        <v>15</v>
      </c>
      <c r="Y30" s="118">
        <f>Y10+Y29</f>
        <v>210</v>
      </c>
      <c r="Z30" s="118">
        <f>Z10+Z29</f>
        <v>33</v>
      </c>
      <c r="AA30" s="212" t="s">
        <v>17</v>
      </c>
      <c r="AB30" s="118">
        <f>AB10+AB29</f>
        <v>16</v>
      </c>
      <c r="AC30" s="118">
        <f>AC10+AC29</f>
        <v>224</v>
      </c>
      <c r="AD30" s="118">
        <f>AD10+AD29</f>
        <v>18</v>
      </c>
      <c r="AE30" s="118">
        <f>AE10+AE29</f>
        <v>252</v>
      </c>
      <c r="AF30" s="118">
        <f>AF10+AF29</f>
        <v>33</v>
      </c>
      <c r="AG30" s="212" t="s">
        <v>17</v>
      </c>
      <c r="AH30" s="118">
        <f>AH10+AH29</f>
        <v>14</v>
      </c>
      <c r="AI30" s="118">
        <f>AI10+AI29</f>
        <v>196</v>
      </c>
      <c r="AJ30" s="118">
        <f>AJ10+AJ29</f>
        <v>17</v>
      </c>
      <c r="AK30" s="118">
        <f>AK10+AK29</f>
        <v>238</v>
      </c>
      <c r="AL30" s="118">
        <f>AL10+AL29</f>
        <v>32</v>
      </c>
      <c r="AM30" s="212" t="s">
        <v>17</v>
      </c>
      <c r="AN30" s="118">
        <f>AN10+AN29</f>
        <v>14</v>
      </c>
      <c r="AO30" s="118">
        <f>AO10+AO29</f>
        <v>196</v>
      </c>
      <c r="AP30" s="118">
        <f>AP10+AP29</f>
        <v>18</v>
      </c>
      <c r="AQ30" s="118">
        <f>AQ10+AQ29</f>
        <v>252</v>
      </c>
      <c r="AR30" s="118">
        <f>AR10+AR29</f>
        <v>32</v>
      </c>
      <c r="AS30" s="212" t="s">
        <v>17</v>
      </c>
      <c r="AT30" s="118">
        <f>AT10+AT29</f>
        <v>0</v>
      </c>
      <c r="AU30" s="118">
        <f>AU10+AU29</f>
        <v>0</v>
      </c>
      <c r="AV30" s="118">
        <f>AV10+AV29</f>
        <v>37</v>
      </c>
      <c r="AW30" s="118">
        <f>AW10+AW29</f>
        <v>518</v>
      </c>
      <c r="AX30" s="118">
        <f>AX10+AX29</f>
        <v>27</v>
      </c>
      <c r="AY30" s="212" t="s">
        <v>17</v>
      </c>
      <c r="AZ30" s="131">
        <f t="shared" ref="AZ30:BE30" si="23">AZ10+AZ29</f>
        <v>88</v>
      </c>
      <c r="BA30" s="131">
        <f t="shared" si="23"/>
        <v>1232</v>
      </c>
      <c r="BB30" s="131">
        <f t="shared" si="23"/>
        <v>172</v>
      </c>
      <c r="BC30" s="131">
        <f t="shared" si="23"/>
        <v>2422</v>
      </c>
      <c r="BD30" s="131">
        <f t="shared" si="23"/>
        <v>240</v>
      </c>
      <c r="BE30" s="131">
        <f t="shared" si="23"/>
        <v>261</v>
      </c>
    </row>
    <row r="31" spans="1:59" ht="18.75" customHeight="1" x14ac:dyDescent="0.3">
      <c r="A31" s="132"/>
      <c r="B31" s="133"/>
      <c r="C31" s="134" t="s">
        <v>16</v>
      </c>
      <c r="D31" s="530"/>
      <c r="E31" s="566"/>
      <c r="F31" s="566"/>
      <c r="G31" s="566"/>
      <c r="H31" s="566"/>
      <c r="I31" s="566"/>
      <c r="J31" s="566"/>
      <c r="K31" s="566"/>
      <c r="L31" s="566"/>
      <c r="M31" s="566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6"/>
      <c r="AB31" s="530"/>
      <c r="AC31" s="566"/>
      <c r="AD31" s="566"/>
      <c r="AE31" s="566"/>
      <c r="AF31" s="566"/>
      <c r="AG31" s="566"/>
      <c r="AH31" s="566"/>
      <c r="AI31" s="566"/>
      <c r="AJ31" s="566"/>
      <c r="AK31" s="566"/>
      <c r="AL31" s="566"/>
      <c r="AM31" s="566"/>
      <c r="AN31" s="566"/>
      <c r="AO31" s="566"/>
      <c r="AP31" s="566"/>
      <c r="AQ31" s="566"/>
      <c r="AR31" s="566"/>
      <c r="AS31" s="566"/>
      <c r="AT31" s="566"/>
      <c r="AU31" s="566"/>
      <c r="AV31" s="566"/>
      <c r="AW31" s="566"/>
      <c r="AX31" s="566"/>
      <c r="AY31" s="566"/>
      <c r="AZ31" s="526"/>
      <c r="BA31" s="567"/>
      <c r="BB31" s="567"/>
      <c r="BC31" s="567"/>
      <c r="BD31" s="567"/>
      <c r="BE31" s="567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16</v>
      </c>
      <c r="K36" s="151">
        <f>IF(J36*14=0,"",J36*14)</f>
        <v>224</v>
      </c>
      <c r="L36" s="152">
        <f>L30+L35</f>
        <v>17</v>
      </c>
      <c r="M36" s="151">
        <f>IF(L36*14=0,"",L36*14)</f>
        <v>238</v>
      </c>
      <c r="N36" s="153" t="s">
        <v>17</v>
      </c>
      <c r="O36" s="154" t="s">
        <v>17</v>
      </c>
      <c r="P36" s="150">
        <f>P30+P35</f>
        <v>10</v>
      </c>
      <c r="Q36" s="151">
        <f>IF(P36*14=0,"",P36*14)</f>
        <v>140</v>
      </c>
      <c r="R36" s="152">
        <f>R30+R35</f>
        <v>21</v>
      </c>
      <c r="S36" s="151">
        <f>IF(R36*14=0,"",R36*14)</f>
        <v>294</v>
      </c>
      <c r="T36" s="156" t="s">
        <v>17</v>
      </c>
      <c r="U36" s="154" t="s">
        <v>17</v>
      </c>
      <c r="V36" s="155">
        <f>V30+V35</f>
        <v>18</v>
      </c>
      <c r="W36" s="151">
        <f>IF(V36*14=0,"",V36*14)</f>
        <v>252</v>
      </c>
      <c r="X36" s="152">
        <f>X30+X35</f>
        <v>15</v>
      </c>
      <c r="Y36" s="151">
        <f>IF(X36*14=0,"",X36*14)</f>
        <v>210</v>
      </c>
      <c r="Z36" s="153" t="s">
        <v>17</v>
      </c>
      <c r="AA36" s="154" t="s">
        <v>17</v>
      </c>
      <c r="AB36" s="150">
        <f>AB30+AB35</f>
        <v>16</v>
      </c>
      <c r="AC36" s="151">
        <f>IF(AB36*14=0,"",AB36*14)</f>
        <v>224</v>
      </c>
      <c r="AD36" s="152">
        <f>AD30+AD35</f>
        <v>18</v>
      </c>
      <c r="AE36" s="151">
        <f>IF(AD36*14=0,"",AD36*14)</f>
        <v>252</v>
      </c>
      <c r="AF36" s="153" t="s">
        <v>17</v>
      </c>
      <c r="AG36" s="154" t="s">
        <v>17</v>
      </c>
      <c r="AH36" s="155">
        <f>AH30+AH35</f>
        <v>14</v>
      </c>
      <c r="AI36" s="151">
        <f>IF(AH36*14=0,"",AH36*14)</f>
        <v>196</v>
      </c>
      <c r="AJ36" s="152">
        <f>AJ30+AJ35</f>
        <v>17</v>
      </c>
      <c r="AK36" s="151">
        <f>IF(AJ36*14=0,"",AJ36*14)</f>
        <v>238</v>
      </c>
      <c r="AL36" s="153" t="s">
        <v>17</v>
      </c>
      <c r="AM36" s="154" t="s">
        <v>17</v>
      </c>
      <c r="AN36" s="150">
        <f>AN30+AN35</f>
        <v>14</v>
      </c>
      <c r="AO36" s="151">
        <f>IF(AN36*14=0,"",AN36*14)</f>
        <v>196</v>
      </c>
      <c r="AP36" s="152">
        <f>AP30+AP35</f>
        <v>18</v>
      </c>
      <c r="AQ36" s="151">
        <f>IF(AP36*14=0,"",AP36*14)</f>
        <v>252</v>
      </c>
      <c r="AR36" s="156" t="s">
        <v>17</v>
      </c>
      <c r="AS36" s="154" t="s">
        <v>17</v>
      </c>
      <c r="AT36" s="155">
        <f>AT30+AT35</f>
        <v>0</v>
      </c>
      <c r="AU36" s="151" t="str">
        <f>IF(AT36*14=0,"",AT36*14)</f>
        <v/>
      </c>
      <c r="AV36" s="152">
        <f>AV30+AV35</f>
        <v>37</v>
      </c>
      <c r="AW36" s="151">
        <f>IF(AV36*14=0,"",AV36*14)</f>
        <v>518</v>
      </c>
      <c r="AX36" s="153" t="s">
        <v>17</v>
      </c>
      <c r="AY36" s="154" t="s">
        <v>17</v>
      </c>
      <c r="AZ36" s="157">
        <f>IF(D36+J36+P36+V36+AB36+AN36+AT36+AH36=0,"",D36+J36+P36+V36+AB36+AN36+AT36+AH36)</f>
        <v>88</v>
      </c>
      <c r="BA36" s="231">
        <f>IF((P36+V36+AB36+AH36+AN36+AT36)*14=0,"",(P36+V36+AB36+AH36+AN36+AT36)*14)</f>
        <v>1008</v>
      </c>
      <c r="BB36" s="145">
        <f>IF(F36+L36+R36+X36+AD36+AP36+AV36+AJ36=0,"",F36+L36+R36+X36+AD36+AP36+AV36+AJ36)</f>
        <v>173</v>
      </c>
      <c r="BC36" s="232">
        <f>IF((L36+F36+R36+X36+AD36+AJ36+AP36+AV36)*14=0,"",(L36+F36+R36+X36+AD36+AJ36+AP36+AV36)*14)</f>
        <v>2422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530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30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  <c r="AO37" s="566"/>
      <c r="AP37" s="566"/>
      <c r="AQ37" s="566"/>
      <c r="AR37" s="566"/>
      <c r="AS37" s="566"/>
      <c r="AT37" s="566"/>
      <c r="AU37" s="566"/>
      <c r="AV37" s="566"/>
      <c r="AW37" s="566"/>
      <c r="AX37" s="566"/>
      <c r="AY37" s="566"/>
      <c r="AZ37" s="526"/>
      <c r="BA37" s="567"/>
      <c r="BB37" s="567"/>
      <c r="BC37" s="567"/>
      <c r="BD37" s="567"/>
      <c r="BE37" s="567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0.35" customHeight="1" x14ac:dyDescent="0.2">
      <c r="A41" s="537"/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8"/>
      <c r="AX41" s="238"/>
      <c r="AY41" s="238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534" t="s">
        <v>22</v>
      </c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5"/>
      <c r="N42" s="535"/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24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24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24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 t="str">
        <f>IF(COUNTIF(AG12:AG40,"ÉÉ(Z)")=0,"",COUNTIF(AG12:AG40,"ÉÉ(Z)"))</f>
        <v/>
      </c>
      <c r="AH46" s="93"/>
      <c r="AI46" s="94"/>
      <c r="AJ46" s="94"/>
      <c r="AK46" s="94"/>
      <c r="AL46" s="95"/>
      <c r="AM46" s="34" t="str">
        <f>IF(COUNTIF(AM12:AM40,"ÉÉ(Z)")=0,"",COUNTIF(AM12:AM40,"ÉÉ(Z)"))</f>
        <v/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>
        <f>IF(COUNTIF(AG12:AG40,"GYJ")=0,"",COUNTIF(AG12:AG40,"GYJ"))</f>
        <v>2</v>
      </c>
      <c r="AH47" s="32"/>
      <c r="AI47" s="33"/>
      <c r="AJ47" s="33"/>
      <c r="AK47" s="33"/>
      <c r="AL47" s="9"/>
      <c r="AM47" s="34">
        <f>IF(COUNTIF(AM12:AM40,"GYJ")=0,"",COUNTIF(AM12:AM40,"GYJ"))</f>
        <v>3</v>
      </c>
      <c r="AN47" s="32"/>
      <c r="AO47" s="33"/>
      <c r="AP47" s="33"/>
      <c r="AQ47" s="33"/>
      <c r="AR47" s="9"/>
      <c r="AS47" s="34" t="str">
        <f>IF(COUNTIF(AS12:AS40,"GYJ")=0,"",COUNTIF(AS12:AS40,"GYJ"))</f>
        <v/>
      </c>
      <c r="AT47" s="32"/>
      <c r="AU47" s="33"/>
      <c r="AV47" s="33"/>
      <c r="AW47" s="33"/>
      <c r="AX47" s="9"/>
      <c r="AY47" s="34">
        <f>IF(COUNTIF(AY12:AY40,"GYJ")=0,"",COUNTIF(AY12:AY40,"GYJ"))</f>
        <v>1</v>
      </c>
      <c r="AZ47" s="35"/>
      <c r="BA47" s="33"/>
      <c r="BB47" s="33"/>
      <c r="BC47" s="33"/>
      <c r="BD47" s="9"/>
      <c r="BE47" s="92">
        <f t="shared" si="24"/>
        <v>6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 t="str">
        <f>IF(COUNTIF(AM12:AM40,"GYJ(Z)")=0,"",COUNTIF(AM12:AM40,"GYJ(Z)"))</f>
        <v/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 t="str">
        <f>IF(COUNTIF(AY12:AY40,"GYJ(Z)")=0,"",COUNTIF(AY12:AY40,"GYJ(Z)"))</f>
        <v/>
      </c>
      <c r="AZ48" s="35"/>
      <c r="BA48" s="33"/>
      <c r="BB48" s="33"/>
      <c r="BC48" s="33"/>
      <c r="BD48" s="9"/>
      <c r="BE48" s="92" t="str">
        <f t="shared" si="24"/>
        <v/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 t="str">
        <f>IF(COUNTIF(AG12:AG40,"K")=0,"",COUNTIF(AG12:AG40,"K"))</f>
        <v/>
      </c>
      <c r="AH49" s="32"/>
      <c r="AI49" s="33"/>
      <c r="AJ49" s="33"/>
      <c r="AK49" s="33"/>
      <c r="AL49" s="9"/>
      <c r="AM49" s="34">
        <f>IF(COUNTIF(AM12:AM40,"K")=0,"",COUNTIF(AM12:AM40,"K"))</f>
        <v>2</v>
      </c>
      <c r="AN49" s="32"/>
      <c r="AO49" s="33"/>
      <c r="AP49" s="33"/>
      <c r="AQ49" s="33"/>
      <c r="AR49" s="9"/>
      <c r="AS49" s="34">
        <f>IF(COUNTIF(AS12:AS40,"K")=0,"",COUNTIF(AS12:AS40,"K"))</f>
        <v>3</v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24"/>
        <v>5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 t="str">
        <f>IF(COUNTIF(AS12:AS40,"K(Z)")=0,"",COUNTIF(AS12:AS40,"K(Z)"))</f>
        <v/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24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24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24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24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4</v>
      </c>
      <c r="AH55" s="43"/>
      <c r="AI55" s="44"/>
      <c r="AJ55" s="44"/>
      <c r="AK55" s="44"/>
      <c r="AL55" s="45"/>
      <c r="AM55" s="46">
        <f>IF(SUM(AM43:AM54)=0,"",SUM(AM43:AM54))</f>
        <v>5</v>
      </c>
      <c r="AN55" s="43"/>
      <c r="AO55" s="44"/>
      <c r="AP55" s="44"/>
      <c r="AQ55" s="44"/>
      <c r="AR55" s="45"/>
      <c r="AS55" s="46">
        <f>IF(SUM(AS43:AS54)=0,"",SUM(AS43:AS54))</f>
        <v>3</v>
      </c>
      <c r="AT55" s="43"/>
      <c r="AU55" s="44"/>
      <c r="AV55" s="44"/>
      <c r="AW55" s="44"/>
      <c r="AX55" s="45"/>
      <c r="AY55" s="46">
        <f>IF(SUM(AY43:AY54)=0,"",SUM(AY43:AY54))</f>
        <v>1</v>
      </c>
      <c r="AZ55" s="47"/>
      <c r="BA55" s="44"/>
      <c r="BB55" s="44"/>
      <c r="BC55" s="44"/>
      <c r="BD55" s="45"/>
      <c r="BE55" s="92">
        <f t="shared" si="24"/>
        <v>13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AF8:AF9"/>
    <mergeCell ref="AG8:AG9"/>
    <mergeCell ref="R8:S8"/>
    <mergeCell ref="T8:T9"/>
    <mergeCell ref="U8:U9"/>
    <mergeCell ref="V8:W8"/>
    <mergeCell ref="AD8:AE8"/>
    <mergeCell ref="A1:BE1"/>
    <mergeCell ref="A2:BE2"/>
    <mergeCell ref="A3:BE3"/>
    <mergeCell ref="A4:BE4"/>
    <mergeCell ref="A5:BE5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41:AA41"/>
    <mergeCell ref="A42:AA42"/>
    <mergeCell ref="AZ31:BE31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D31:AA31"/>
    <mergeCell ref="AB31:AY31"/>
    <mergeCell ref="D37:AA37"/>
    <mergeCell ref="AB37:AY37"/>
    <mergeCell ref="AZ37:BE3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BG157"/>
  <sheetViews>
    <sheetView zoomScaleNormal="100" workbookViewId="0">
      <pane xSplit="3" ySplit="10" topLeftCell="AK11" activePane="bottomRight" state="frozen"/>
      <selection pane="topRight" activeCell="D1" sqref="D1"/>
      <selection pane="bottomLeft" activeCell="A11" sqref="A11"/>
      <selection pane="bottomRight" activeCell="A20" sqref="A20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6.6640625" style="109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6.6640625" style="109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5.6640625" style="109" bestFit="1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bestFit="1" customWidth="1"/>
    <col min="57" max="57" width="9" style="109" customWidth="1"/>
    <col min="58" max="58" width="39.5" style="109" customWidth="1"/>
    <col min="59" max="59" width="39" style="109" customWidth="1"/>
    <col min="60" max="16384" width="10.6640625" style="109"/>
  </cols>
  <sheetData>
    <row r="1" spans="1:59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ht="22.35" customHeight="1" x14ac:dyDescent="0.2">
      <c r="A2" s="479" t="s">
        <v>124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ht="23.25" x14ac:dyDescent="0.2">
      <c r="A3" s="525" t="s">
        <v>160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15.75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6" t="s">
        <v>4</v>
      </c>
      <c r="AC6" s="517"/>
      <c r="AD6" s="517"/>
      <c r="AE6" s="517"/>
      <c r="AF6" s="517"/>
      <c r="AG6" s="517"/>
      <c r="AH6" s="517"/>
      <c r="AI6" s="517"/>
      <c r="AJ6" s="517"/>
      <c r="AK6" s="517"/>
      <c r="AL6" s="517"/>
      <c r="AM6" s="517"/>
      <c r="AN6" s="517"/>
      <c r="AO6" s="517"/>
      <c r="AP6" s="517"/>
      <c r="AQ6" s="517"/>
      <c r="AR6" s="517"/>
      <c r="AS6" s="517"/>
      <c r="AT6" s="517"/>
      <c r="AU6" s="517"/>
      <c r="AV6" s="517"/>
      <c r="AW6" s="517"/>
      <c r="AX6" s="517"/>
      <c r="AY6" s="517"/>
      <c r="AZ6" s="548" t="s">
        <v>5</v>
      </c>
      <c r="BA6" s="549"/>
      <c r="BB6" s="549"/>
      <c r="BC6" s="549"/>
      <c r="BD6" s="549"/>
      <c r="BE6" s="550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51"/>
      <c r="BA7" s="552"/>
      <c r="BB7" s="552"/>
      <c r="BC7" s="552"/>
      <c r="BD7" s="552"/>
      <c r="BE7" s="553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09"/>
      <c r="F8" s="510" t="s">
        <v>13</v>
      </c>
      <c r="G8" s="509"/>
      <c r="H8" s="511" t="s">
        <v>14</v>
      </c>
      <c r="I8" s="513" t="s">
        <v>39</v>
      </c>
      <c r="J8" s="515" t="s">
        <v>12</v>
      </c>
      <c r="K8" s="509"/>
      <c r="L8" s="510" t="s">
        <v>13</v>
      </c>
      <c r="M8" s="509"/>
      <c r="N8" s="511" t="s">
        <v>14</v>
      </c>
      <c r="O8" s="532" t="s">
        <v>39</v>
      </c>
      <c r="P8" s="508" t="s">
        <v>12</v>
      </c>
      <c r="Q8" s="509"/>
      <c r="R8" s="510" t="s">
        <v>13</v>
      </c>
      <c r="S8" s="509"/>
      <c r="T8" s="511" t="s">
        <v>14</v>
      </c>
      <c r="U8" s="513" t="s">
        <v>39</v>
      </c>
      <c r="V8" s="515" t="s">
        <v>12</v>
      </c>
      <c r="W8" s="509"/>
      <c r="X8" s="510" t="s">
        <v>13</v>
      </c>
      <c r="Y8" s="509"/>
      <c r="Z8" s="511" t="s">
        <v>14</v>
      </c>
      <c r="AA8" s="528" t="s">
        <v>39</v>
      </c>
      <c r="AB8" s="508" t="s">
        <v>12</v>
      </c>
      <c r="AC8" s="509"/>
      <c r="AD8" s="510" t="s">
        <v>13</v>
      </c>
      <c r="AE8" s="509"/>
      <c r="AF8" s="511" t="s">
        <v>14</v>
      </c>
      <c r="AG8" s="513" t="s">
        <v>39</v>
      </c>
      <c r="AH8" s="515" t="s">
        <v>12</v>
      </c>
      <c r="AI8" s="509"/>
      <c r="AJ8" s="510" t="s">
        <v>13</v>
      </c>
      <c r="AK8" s="509"/>
      <c r="AL8" s="511" t="s">
        <v>14</v>
      </c>
      <c r="AM8" s="532" t="s">
        <v>39</v>
      </c>
      <c r="AN8" s="508" t="s">
        <v>12</v>
      </c>
      <c r="AO8" s="509"/>
      <c r="AP8" s="510" t="s">
        <v>13</v>
      </c>
      <c r="AQ8" s="509"/>
      <c r="AR8" s="511" t="s">
        <v>14</v>
      </c>
      <c r="AS8" s="513" t="s">
        <v>39</v>
      </c>
      <c r="AT8" s="515" t="s">
        <v>12</v>
      </c>
      <c r="AU8" s="509"/>
      <c r="AV8" s="510" t="s">
        <v>13</v>
      </c>
      <c r="AW8" s="509"/>
      <c r="AX8" s="511" t="s">
        <v>14</v>
      </c>
      <c r="AY8" s="528" t="s">
        <v>39</v>
      </c>
      <c r="AZ8" s="515" t="s">
        <v>12</v>
      </c>
      <c r="BA8" s="509"/>
      <c r="BB8" s="510" t="s">
        <v>13</v>
      </c>
      <c r="BC8" s="509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47"/>
      <c r="D9" s="111" t="s">
        <v>40</v>
      </c>
      <c r="E9" s="112" t="s">
        <v>41</v>
      </c>
      <c r="F9" s="113" t="s">
        <v>40</v>
      </c>
      <c r="G9" s="112" t="s">
        <v>41</v>
      </c>
      <c r="H9" s="512"/>
      <c r="I9" s="514"/>
      <c r="J9" s="114" t="s">
        <v>40</v>
      </c>
      <c r="K9" s="112" t="s">
        <v>41</v>
      </c>
      <c r="L9" s="113" t="s">
        <v>40</v>
      </c>
      <c r="M9" s="112" t="s">
        <v>41</v>
      </c>
      <c r="N9" s="512"/>
      <c r="O9" s="533"/>
      <c r="P9" s="111" t="s">
        <v>40</v>
      </c>
      <c r="Q9" s="112" t="s">
        <v>41</v>
      </c>
      <c r="R9" s="113" t="s">
        <v>40</v>
      </c>
      <c r="S9" s="112" t="s">
        <v>41</v>
      </c>
      <c r="T9" s="512"/>
      <c r="U9" s="514"/>
      <c r="V9" s="114" t="s">
        <v>40</v>
      </c>
      <c r="W9" s="112" t="s">
        <v>41</v>
      </c>
      <c r="X9" s="113" t="s">
        <v>40</v>
      </c>
      <c r="Y9" s="112" t="s">
        <v>41</v>
      </c>
      <c r="Z9" s="512"/>
      <c r="AA9" s="529"/>
      <c r="AB9" s="111" t="s">
        <v>40</v>
      </c>
      <c r="AC9" s="112" t="s">
        <v>41</v>
      </c>
      <c r="AD9" s="113" t="s">
        <v>40</v>
      </c>
      <c r="AE9" s="112" t="s">
        <v>41</v>
      </c>
      <c r="AF9" s="512"/>
      <c r="AG9" s="514"/>
      <c r="AH9" s="114" t="s">
        <v>40</v>
      </c>
      <c r="AI9" s="112" t="s">
        <v>41</v>
      </c>
      <c r="AJ9" s="113" t="s">
        <v>40</v>
      </c>
      <c r="AK9" s="112" t="s">
        <v>41</v>
      </c>
      <c r="AL9" s="512"/>
      <c r="AM9" s="533"/>
      <c r="AN9" s="111" t="s">
        <v>40</v>
      </c>
      <c r="AO9" s="112" t="s">
        <v>41</v>
      </c>
      <c r="AP9" s="113" t="s">
        <v>40</v>
      </c>
      <c r="AQ9" s="112" t="s">
        <v>41</v>
      </c>
      <c r="AR9" s="512"/>
      <c r="AS9" s="514"/>
      <c r="AT9" s="114" t="s">
        <v>40</v>
      </c>
      <c r="AU9" s="112" t="s">
        <v>41</v>
      </c>
      <c r="AV9" s="113" t="s">
        <v>40</v>
      </c>
      <c r="AW9" s="112" t="s">
        <v>41</v>
      </c>
      <c r="AX9" s="512"/>
      <c r="AY9" s="529"/>
      <c r="AZ9" s="114" t="s">
        <v>40</v>
      </c>
      <c r="BA9" s="112" t="s">
        <v>42</v>
      </c>
      <c r="BB9" s="113" t="s">
        <v>40</v>
      </c>
      <c r="BC9" s="112" t="s">
        <v>42</v>
      </c>
      <c r="BD9" s="512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SUM(SZAK!AZ73)</f>
        <v>56</v>
      </c>
      <c r="BA10" s="118">
        <f>SUM(SZAK!BA73)</f>
        <v>784</v>
      </c>
      <c r="BB10" s="118">
        <f>SUM(SZAK!BB73)</f>
        <v>105</v>
      </c>
      <c r="BC10" s="118">
        <f>SUM(SZAK!BC73)</f>
        <v>1484</v>
      </c>
      <c r="BD10" s="118">
        <f>SUM(SZAK!BD73)</f>
        <v>158</v>
      </c>
      <c r="BE10" s="118">
        <f>SUM(SZAK!BE73)</f>
        <v>162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311"/>
    </row>
    <row r="12" spans="1:59" s="275" customFormat="1" ht="15.75" customHeight="1" x14ac:dyDescent="0.25">
      <c r="A12" s="447" t="s">
        <v>449</v>
      </c>
      <c r="B12" s="298" t="s">
        <v>34</v>
      </c>
      <c r="C12" s="244" t="s">
        <v>271</v>
      </c>
      <c r="D12" s="263"/>
      <c r="E12" s="405" t="str">
        <f t="shared" ref="E12:E24" si="0">IF(D12*14=0,"",D12*14)</f>
        <v/>
      </c>
      <c r="F12" s="263"/>
      <c r="G12" s="405" t="str">
        <f t="shared" ref="G12:G24" si="1">IF(F12*14=0,"",F12*14)</f>
        <v/>
      </c>
      <c r="H12" s="263"/>
      <c r="I12" s="265"/>
      <c r="J12" s="268"/>
      <c r="K12" s="405" t="str">
        <f t="shared" ref="K12:K24" si="2">IF(J12*14=0,"",J12*14)</f>
        <v/>
      </c>
      <c r="L12" s="263"/>
      <c r="M12" s="405" t="str">
        <f t="shared" ref="M12:M24" si="3">IF(L12*14=0,"",L12*14)</f>
        <v/>
      </c>
      <c r="N12" s="263"/>
      <c r="O12" s="266"/>
      <c r="P12" s="406"/>
      <c r="Q12" s="405" t="str">
        <f t="shared" ref="Q12:Q24" si="4">IF(P12*14=0,"",P12*14)</f>
        <v/>
      </c>
      <c r="R12" s="406"/>
      <c r="S12" s="405" t="str">
        <f t="shared" ref="S12:S24" si="5">IF(R12*14=0,"",R12*14)</f>
        <v/>
      </c>
      <c r="T12" s="406"/>
      <c r="U12" s="409"/>
      <c r="V12" s="407"/>
      <c r="W12" s="405" t="str">
        <f t="shared" ref="W12:W24" si="6">IF(V12*14=0,"",V12*14)</f>
        <v/>
      </c>
      <c r="X12" s="406"/>
      <c r="Y12" s="405" t="str">
        <f t="shared" ref="Y12:Y24" si="7">IF(X12*14=0,"",X12*14)</f>
        <v/>
      </c>
      <c r="Z12" s="406"/>
      <c r="AA12" s="410"/>
      <c r="AB12" s="263">
        <v>4</v>
      </c>
      <c r="AC12" s="6">
        <f>IF(AB12*14=0,"",AB12*14)</f>
        <v>56</v>
      </c>
      <c r="AD12" s="263">
        <v>4</v>
      </c>
      <c r="AE12" s="6">
        <f>IF(AD12*14=0,"",AD12*14)</f>
        <v>56</v>
      </c>
      <c r="AF12" s="300">
        <v>8</v>
      </c>
      <c r="AG12" s="265" t="s">
        <v>74</v>
      </c>
      <c r="AH12" s="57"/>
      <c r="AI12" s="6" t="str">
        <f>IF(AH12*14=0,"",AH12*14)</f>
        <v/>
      </c>
      <c r="AJ12" s="56"/>
      <c r="AK12" s="6" t="str">
        <f>IF(AJ12*14=0,"",AJ12*14)</f>
        <v/>
      </c>
      <c r="AL12" s="56"/>
      <c r="AM12" s="60"/>
      <c r="AN12" s="57"/>
      <c r="AO12" s="6" t="str">
        <f>IF(AN12*14=0,"",AN12*14)</f>
        <v/>
      </c>
      <c r="AP12" s="58"/>
      <c r="AQ12" s="6" t="str">
        <f>IF(AP12*14=0,"",AP12*14)</f>
        <v/>
      </c>
      <c r="AR12" s="58"/>
      <c r="AS12" s="61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405">
        <f t="shared" ref="AZ12:AZ24" si="8">IF(D12+J12+P12+V12+AB12+AH12+AN12+AT12=0,"",D12+J12+P12+V12+AB12+AH12+AN12+AT12)</f>
        <v>4</v>
      </c>
      <c r="BA12" s="405">
        <f t="shared" ref="BA12:BA24" si="9">IF((D12+J12+P12+V12+AB12+AH12+AN12+AT12)*14=0,"",(D12+J12+P12+V12+AB12+AH12+AN12+AT12)*14)</f>
        <v>56</v>
      </c>
      <c r="BB12" s="405">
        <f t="shared" ref="BB12:BB24" si="10">IF(F12+L12+R12+X12+AD12+AJ12+AP12+AV12=0,"",F12+L12+R12+X12+AD12+AJ12+AP12+AV12)</f>
        <v>4</v>
      </c>
      <c r="BC12" s="405">
        <f t="shared" ref="BC12:BC24" si="11">IF((L12+F12+R12+X12+AD12+AJ12+AP12+AV12)*14=0,"",(L12+F12+R12+X12+AD12+AJ12+AP12+AV12)*14)</f>
        <v>56</v>
      </c>
      <c r="BD12" s="405">
        <f>IF(N12+H12+T12+Z12+AF12+AL12+AR12+AX12=0,"",N12+H12+T12+Z12+AF12+AL12+AR12+AX12)</f>
        <v>8</v>
      </c>
      <c r="BE12" s="405">
        <f t="shared" ref="BE12:BE24" si="12">IF(D12+F12+L12+J12+P12+R12+V12+X12+AB12+AD12+AH12+AJ12+AN12+AP12+AT12+AV12=0,"",D12+F12+L12+J12+P12+R12+V12+X12+AB12+AD12+AH12+AJ12+AN12+AP12+AT12+AV12)</f>
        <v>8</v>
      </c>
      <c r="BF12" s="274" t="s">
        <v>475</v>
      </c>
      <c r="BG12" s="345" t="s">
        <v>372</v>
      </c>
    </row>
    <row r="13" spans="1:59" s="275" customFormat="1" ht="15.75" customHeight="1" x14ac:dyDescent="0.25">
      <c r="A13" s="447" t="s">
        <v>450</v>
      </c>
      <c r="B13" s="298" t="s">
        <v>34</v>
      </c>
      <c r="C13" s="244" t="s">
        <v>272</v>
      </c>
      <c r="D13" s="263"/>
      <c r="E13" s="405" t="str">
        <f>IF(D13*14=0,"",D13*14)</f>
        <v/>
      </c>
      <c r="F13" s="263"/>
      <c r="G13" s="405" t="str">
        <f>IF(F13*14=0,"",F13*14)</f>
        <v/>
      </c>
      <c r="H13" s="263"/>
      <c r="I13" s="265"/>
      <c r="J13" s="268"/>
      <c r="K13" s="405" t="str">
        <f>IF(J13*14=0,"",J13*14)</f>
        <v/>
      </c>
      <c r="L13" s="263"/>
      <c r="M13" s="405" t="str">
        <f>IF(L13*14=0,"",L13*14)</f>
        <v/>
      </c>
      <c r="N13" s="263"/>
      <c r="O13" s="266"/>
      <c r="P13" s="406"/>
      <c r="Q13" s="405" t="str">
        <f>IF(P13*14=0,"",P13*14)</f>
        <v/>
      </c>
      <c r="R13" s="406"/>
      <c r="S13" s="405" t="str">
        <f>IF(R13*14=0,"",R13*14)</f>
        <v/>
      </c>
      <c r="T13" s="406"/>
      <c r="U13" s="409"/>
      <c r="V13" s="407"/>
      <c r="W13" s="405" t="str">
        <f>IF(V13*14=0,"",V13*14)</f>
        <v/>
      </c>
      <c r="X13" s="406"/>
      <c r="Y13" s="405" t="str">
        <f>IF(X13*14=0,"",X13*14)</f>
        <v/>
      </c>
      <c r="Z13" s="406"/>
      <c r="AA13" s="410"/>
      <c r="AB13" s="263">
        <v>4</v>
      </c>
      <c r="AC13" s="6">
        <f>IF(AB13*14=0,"",AB13*14)</f>
        <v>56</v>
      </c>
      <c r="AD13" s="263">
        <v>4</v>
      </c>
      <c r="AE13" s="6">
        <f>IF(AD13*14=0,"",AD13*14)</f>
        <v>56</v>
      </c>
      <c r="AF13" s="263">
        <v>8</v>
      </c>
      <c r="AG13" s="265" t="s">
        <v>74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405">
        <f>IF(D13+J13+P13+V13+AB13+AH13+AN13+AT13=0,"",D13+J13+P13+V13+AB13+AH13+AN13+AT13)</f>
        <v>4</v>
      </c>
      <c r="BA13" s="405">
        <f>IF((D13+J13+P13+V13+AB13+AH13+AN13+AT13)*14=0,"",(D13+J13+P13+V13+AB13+AH13+AN13+AT13)*14)</f>
        <v>56</v>
      </c>
      <c r="BB13" s="405">
        <f>IF(F13+L13+R13+X13+AD13+AJ13+AP13+AV13=0,"",F13+L13+R13+X13+AD13+AJ13+AP13+AV13)</f>
        <v>4</v>
      </c>
      <c r="BC13" s="405">
        <f>IF((L13+F13+R13+X13+AD13+AJ13+AP13+AV13)*14=0,"",(L13+F13+R13+X13+AD13+AJ13+AP13+AV13)*14)</f>
        <v>56</v>
      </c>
      <c r="BD13" s="405">
        <f>IF(N13+H13+T13+Z13+AF13+AL13+AR13+AX13=0,"",N13+H13+T13+Z13+AF13+AL13+AR13+AX13)</f>
        <v>8</v>
      </c>
      <c r="BE13" s="405">
        <f>IF(D13+F13+L13+J13+P13+R13+V13+X13+AB13+AD13+AH13+AJ13+AN13+AP13+AT13+AV13=0,"",D13+F13+L13+J13+P13+R13+V13+X13+AB13+AD13+AH13+AJ13+AN13+AP13+AT13+AV13)</f>
        <v>8</v>
      </c>
      <c r="BF13" s="380" t="s">
        <v>475</v>
      </c>
      <c r="BG13" s="440" t="s">
        <v>372</v>
      </c>
    </row>
    <row r="14" spans="1:59" ht="15.6" customHeight="1" x14ac:dyDescent="0.25">
      <c r="A14" s="447" t="s">
        <v>451</v>
      </c>
      <c r="B14" s="298" t="s">
        <v>34</v>
      </c>
      <c r="C14" s="244" t="s">
        <v>100</v>
      </c>
      <c r="D14" s="56"/>
      <c r="E14" s="6" t="str">
        <f>IF(D14*14=0,"",D14*14)</f>
        <v/>
      </c>
      <c r="F14" s="56"/>
      <c r="G14" s="6" t="str">
        <f>IF(F14*14=0,"",F14*14)</f>
        <v/>
      </c>
      <c r="H14" s="56"/>
      <c r="I14" s="59"/>
      <c r="J14" s="57"/>
      <c r="K14" s="6" t="str">
        <f>IF(J14*14=0,"",J14*14)</f>
        <v/>
      </c>
      <c r="L14" s="56"/>
      <c r="M14" s="6" t="str">
        <f>IF(L14*14=0,"",L14*14)</f>
        <v/>
      </c>
      <c r="N14" s="56"/>
      <c r="O14" s="60"/>
      <c r="P14" s="56"/>
      <c r="Q14" s="6" t="str">
        <f>IF(P14*14=0,"",P14*14)</f>
        <v/>
      </c>
      <c r="R14" s="56"/>
      <c r="S14" s="6" t="str">
        <f>IF(R14*14=0,"",R14*14)</f>
        <v/>
      </c>
      <c r="T14" s="56"/>
      <c r="U14" s="59"/>
      <c r="V14" s="57"/>
      <c r="W14" s="6" t="str">
        <f>IF(V14*14=0,"",V14*14)</f>
        <v/>
      </c>
      <c r="X14" s="56"/>
      <c r="Y14" s="6" t="str">
        <f>IF(X14*14=0,"",X14*14)</f>
        <v/>
      </c>
      <c r="Z14" s="56"/>
      <c r="AA14" s="60"/>
      <c r="AB14" s="263">
        <v>3</v>
      </c>
      <c r="AC14" s="6">
        <f>IF(AB14*14=0,"",AB14*14)</f>
        <v>42</v>
      </c>
      <c r="AD14" s="263">
        <v>5</v>
      </c>
      <c r="AE14" s="6">
        <f>IF(AD14*14=0,"",AD14*14)</f>
        <v>70</v>
      </c>
      <c r="AF14" s="263">
        <v>9</v>
      </c>
      <c r="AG14" s="59" t="s">
        <v>71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3</v>
      </c>
      <c r="BA14" s="6">
        <f>IF((D14+J14+P14+V14+AB14+AH14+AN14+AT14)*14=0,"",(D14+J14+P14+V14+AB14+AH14+AN14+AT14)*14)</f>
        <v>42</v>
      </c>
      <c r="BB14" s="9">
        <f>IF(F14+L14+R14+X14+AD14+AJ14+AP14+AV14=0,"",F14+L14+R14+X14+AD14+AJ14+AP14+AV14)</f>
        <v>5</v>
      </c>
      <c r="BC14" s="6">
        <f>IF((L14+F14+R14+X14+AD14+AJ14+AP14+AV14)*14=0,"",(L14+F14+R14+X14+AD14+AJ14+AP14+AV14)*14)</f>
        <v>70</v>
      </c>
      <c r="BD14" s="9">
        <f>IF(N14+H14+T14+Z14+AF14+AL14+AR14+AX14=0,"",N14+H14+T14+Z14+AF14+AL14+AR14+AX14)</f>
        <v>9</v>
      </c>
      <c r="BE14" s="10">
        <f>IF(D14+F14+L14+J14+P14+R14+V14+X14+AB14+AD14+AH14+AJ14+AN14+AP14+AT14+AV14=0,"",D14+F14+L14+J14+P14+R14+V14+X14+AB14+AD14+AH14+AJ14+AN14+AP14+AT14+AV14)</f>
        <v>8</v>
      </c>
      <c r="BF14" s="380" t="s">
        <v>475</v>
      </c>
      <c r="BG14" s="312" t="s">
        <v>372</v>
      </c>
    </row>
    <row r="15" spans="1:59" ht="15.75" customHeight="1" x14ac:dyDescent="0.25">
      <c r="A15" s="447" t="s">
        <v>452</v>
      </c>
      <c r="B15" s="51" t="s">
        <v>34</v>
      </c>
      <c r="C15" s="244" t="s">
        <v>101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ref="AC15:AC24" si="13">IF(AB15*14=0,"",AB15*14)</f>
        <v/>
      </c>
      <c r="AD15" s="56"/>
      <c r="AE15" s="6" t="str">
        <f t="shared" ref="AE15:AE24" si="14">IF(AD15*14=0,"",AD15*14)</f>
        <v/>
      </c>
      <c r="AF15" s="56"/>
      <c r="AG15" s="59"/>
      <c r="AH15" s="57">
        <v>1</v>
      </c>
      <c r="AI15" s="6">
        <f t="shared" ref="AI15:AI24" si="15">IF(AH15*14=0,"",AH15*14)</f>
        <v>14</v>
      </c>
      <c r="AJ15" s="56">
        <v>4</v>
      </c>
      <c r="AK15" s="6">
        <f t="shared" ref="AK15:AK24" si="16">IF(AJ15*14=0,"",AJ15*14)</f>
        <v>56</v>
      </c>
      <c r="AL15" s="56">
        <v>5</v>
      </c>
      <c r="AM15" s="60" t="s">
        <v>102</v>
      </c>
      <c r="AN15" s="57"/>
      <c r="AO15" s="6" t="str">
        <f t="shared" ref="AO15:AO24" si="17">IF(AN15*14=0,"",AN15*14)</f>
        <v/>
      </c>
      <c r="AP15" s="58"/>
      <c r="AQ15" s="6" t="str">
        <f t="shared" ref="AQ15:AQ24" si="18">IF(AP15*14=0,"",AP15*14)</f>
        <v/>
      </c>
      <c r="AR15" s="58"/>
      <c r="AS15" s="61"/>
      <c r="AT15" s="56"/>
      <c r="AU15" s="6" t="str">
        <f t="shared" ref="AU15:AU24" si="19">IF(AT15*14=0,"",AT15*14)</f>
        <v/>
      </c>
      <c r="AV15" s="56"/>
      <c r="AW15" s="6" t="str">
        <f t="shared" ref="AW15:AW24" si="20">IF(AV15*14=0,"",AV15*14)</f>
        <v/>
      </c>
      <c r="AX15" s="56"/>
      <c r="AY15" s="56"/>
      <c r="AZ15" s="8">
        <f t="shared" si="8"/>
        <v>1</v>
      </c>
      <c r="BA15" s="6">
        <f t="shared" si="9"/>
        <v>14</v>
      </c>
      <c r="BB15" s="9">
        <f t="shared" si="10"/>
        <v>4</v>
      </c>
      <c r="BC15" s="6">
        <f t="shared" si="11"/>
        <v>56</v>
      </c>
      <c r="BD15" s="9">
        <f t="shared" ref="BD15:BD24" si="21">IF(N15+H15+T15+Z15+AF15+AL15+AR15+AX15=0,"",N15+H15+T15+Z15+AF15+AL15+AR15+AX15)</f>
        <v>5</v>
      </c>
      <c r="BE15" s="10">
        <f t="shared" si="12"/>
        <v>5</v>
      </c>
      <c r="BF15" s="380" t="s">
        <v>475</v>
      </c>
      <c r="BG15" s="312" t="s">
        <v>372</v>
      </c>
    </row>
    <row r="16" spans="1:59" ht="15.75" customHeight="1" x14ac:dyDescent="0.25">
      <c r="A16" s="447" t="s">
        <v>453</v>
      </c>
      <c r="B16" s="51" t="s">
        <v>34</v>
      </c>
      <c r="C16" s="244" t="s">
        <v>375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13"/>
        <v/>
      </c>
      <c r="AD16" s="56"/>
      <c r="AE16" s="6" t="str">
        <f t="shared" si="14"/>
        <v/>
      </c>
      <c r="AF16" s="56"/>
      <c r="AG16" s="59"/>
      <c r="AH16" s="57">
        <v>1</v>
      </c>
      <c r="AI16" s="6">
        <f t="shared" si="15"/>
        <v>14</v>
      </c>
      <c r="AJ16" s="56">
        <v>1</v>
      </c>
      <c r="AK16" s="6">
        <f t="shared" si="16"/>
        <v>14</v>
      </c>
      <c r="AL16" s="56">
        <v>2</v>
      </c>
      <c r="AM16" s="60" t="s">
        <v>71</v>
      </c>
      <c r="AN16" s="57"/>
      <c r="AO16" s="6" t="str">
        <f t="shared" si="17"/>
        <v/>
      </c>
      <c r="AP16" s="58"/>
      <c r="AQ16" s="6" t="str">
        <f t="shared" si="18"/>
        <v/>
      </c>
      <c r="AR16" s="58"/>
      <c r="AS16" s="61"/>
      <c r="AT16" s="56"/>
      <c r="AU16" s="6" t="str">
        <f t="shared" si="19"/>
        <v/>
      </c>
      <c r="AV16" s="56"/>
      <c r="AW16" s="6" t="str">
        <f t="shared" si="20"/>
        <v/>
      </c>
      <c r="AX16" s="56"/>
      <c r="AY16" s="56"/>
      <c r="AZ16" s="8">
        <f t="shared" si="8"/>
        <v>1</v>
      </c>
      <c r="BA16" s="6">
        <f t="shared" si="9"/>
        <v>14</v>
      </c>
      <c r="BB16" s="9">
        <f t="shared" si="10"/>
        <v>1</v>
      </c>
      <c r="BC16" s="6">
        <f t="shared" si="11"/>
        <v>14</v>
      </c>
      <c r="BD16" s="9">
        <f t="shared" si="21"/>
        <v>2</v>
      </c>
      <c r="BE16" s="10">
        <f t="shared" si="12"/>
        <v>2</v>
      </c>
      <c r="BF16" s="380" t="s">
        <v>475</v>
      </c>
      <c r="BG16" s="312" t="s">
        <v>373</v>
      </c>
    </row>
    <row r="17" spans="1:59" ht="15.75" customHeight="1" x14ac:dyDescent="0.25">
      <c r="A17" s="447" t="s">
        <v>454</v>
      </c>
      <c r="B17" s="51" t="s">
        <v>34</v>
      </c>
      <c r="C17" s="244" t="s">
        <v>111</v>
      </c>
      <c r="D17" s="56"/>
      <c r="E17" s="6"/>
      <c r="F17" s="56"/>
      <c r="G17" s="6"/>
      <c r="H17" s="56"/>
      <c r="I17" s="59"/>
      <c r="J17" s="57"/>
      <c r="K17" s="6"/>
      <c r="L17" s="56"/>
      <c r="M17" s="6"/>
      <c r="N17" s="56"/>
      <c r="O17" s="60"/>
      <c r="P17" s="56"/>
      <c r="Q17" s="6"/>
      <c r="R17" s="56"/>
      <c r="S17" s="6"/>
      <c r="T17" s="56"/>
      <c r="U17" s="59"/>
      <c r="V17" s="57"/>
      <c r="W17" s="6"/>
      <c r="X17" s="56"/>
      <c r="Y17" s="6"/>
      <c r="Z17" s="56"/>
      <c r="AA17" s="60"/>
      <c r="AB17" s="56"/>
      <c r="AC17" s="6"/>
      <c r="AD17" s="56"/>
      <c r="AE17" s="6"/>
      <c r="AF17" s="56"/>
      <c r="AG17" s="59"/>
      <c r="AH17" s="57">
        <v>2</v>
      </c>
      <c r="AI17" s="6">
        <f t="shared" si="15"/>
        <v>28</v>
      </c>
      <c r="AJ17" s="56">
        <v>3</v>
      </c>
      <c r="AK17" s="6">
        <f t="shared" si="16"/>
        <v>42</v>
      </c>
      <c r="AL17" s="263">
        <v>5</v>
      </c>
      <c r="AM17" s="60" t="s">
        <v>95</v>
      </c>
      <c r="AN17" s="57"/>
      <c r="AO17" s="6" t="str">
        <f t="shared" si="17"/>
        <v/>
      </c>
      <c r="AP17" s="58"/>
      <c r="AQ17" s="6" t="str">
        <f t="shared" si="18"/>
        <v/>
      </c>
      <c r="AR17" s="58"/>
      <c r="AS17" s="61"/>
      <c r="AT17" s="56"/>
      <c r="AU17" s="6" t="str">
        <f t="shared" si="19"/>
        <v/>
      </c>
      <c r="AV17" s="56"/>
      <c r="AW17" s="6" t="str">
        <f t="shared" si="20"/>
        <v/>
      </c>
      <c r="AX17" s="56"/>
      <c r="AY17" s="56"/>
      <c r="AZ17" s="8">
        <f t="shared" si="8"/>
        <v>2</v>
      </c>
      <c r="BA17" s="6">
        <f t="shared" si="9"/>
        <v>28</v>
      </c>
      <c r="BB17" s="9">
        <f t="shared" si="10"/>
        <v>3</v>
      </c>
      <c r="BC17" s="6">
        <f t="shared" si="11"/>
        <v>42</v>
      </c>
      <c r="BD17" s="9">
        <f t="shared" si="21"/>
        <v>5</v>
      </c>
      <c r="BE17" s="10">
        <f t="shared" si="12"/>
        <v>5</v>
      </c>
      <c r="BF17" s="380" t="s">
        <v>475</v>
      </c>
      <c r="BG17" s="312" t="s">
        <v>374</v>
      </c>
    </row>
    <row r="18" spans="1:59" ht="15.75" customHeight="1" x14ac:dyDescent="0.25">
      <c r="A18" s="447" t="s">
        <v>455</v>
      </c>
      <c r="B18" s="51" t="s">
        <v>34</v>
      </c>
      <c r="C18" s="244" t="s">
        <v>103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13"/>
        <v/>
      </c>
      <c r="AD18" s="56"/>
      <c r="AE18" s="6" t="str">
        <f t="shared" si="14"/>
        <v/>
      </c>
      <c r="AF18" s="56"/>
      <c r="AG18" s="59"/>
      <c r="AH18" s="268">
        <v>2</v>
      </c>
      <c r="AI18" s="6">
        <f t="shared" si="15"/>
        <v>28</v>
      </c>
      <c r="AJ18" s="263">
        <v>3</v>
      </c>
      <c r="AK18" s="6">
        <f t="shared" si="16"/>
        <v>42</v>
      </c>
      <c r="AL18" s="263">
        <v>5</v>
      </c>
      <c r="AM18" s="60" t="s">
        <v>93</v>
      </c>
      <c r="AN18" s="57"/>
      <c r="AO18" s="6" t="str">
        <f t="shared" si="17"/>
        <v/>
      </c>
      <c r="AP18" s="58"/>
      <c r="AQ18" s="6" t="str">
        <f t="shared" si="18"/>
        <v/>
      </c>
      <c r="AR18" s="58"/>
      <c r="AS18" s="61"/>
      <c r="AT18" s="56"/>
      <c r="AU18" s="6" t="str">
        <f t="shared" si="19"/>
        <v/>
      </c>
      <c r="AV18" s="56"/>
      <c r="AW18" s="6" t="str">
        <f t="shared" si="20"/>
        <v/>
      </c>
      <c r="AX18" s="56"/>
      <c r="AY18" s="56"/>
      <c r="AZ18" s="8">
        <f t="shared" si="8"/>
        <v>2</v>
      </c>
      <c r="BA18" s="6">
        <f t="shared" si="9"/>
        <v>28</v>
      </c>
      <c r="BB18" s="9">
        <f t="shared" si="10"/>
        <v>3</v>
      </c>
      <c r="BC18" s="6">
        <f t="shared" si="11"/>
        <v>42</v>
      </c>
      <c r="BD18" s="9">
        <f t="shared" si="21"/>
        <v>5</v>
      </c>
      <c r="BE18" s="10">
        <f t="shared" si="12"/>
        <v>5</v>
      </c>
      <c r="BF18" s="380" t="s">
        <v>475</v>
      </c>
      <c r="BG18" s="312" t="s">
        <v>373</v>
      </c>
    </row>
    <row r="19" spans="1:59" ht="15.75" customHeight="1" x14ac:dyDescent="0.25">
      <c r="A19" s="447" t="s">
        <v>456</v>
      </c>
      <c r="B19" s="51" t="s">
        <v>34</v>
      </c>
      <c r="C19" s="244" t="s">
        <v>105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13"/>
        <v/>
      </c>
      <c r="AD19" s="56"/>
      <c r="AE19" s="6" t="str">
        <f t="shared" si="14"/>
        <v/>
      </c>
      <c r="AF19" s="56"/>
      <c r="AG19" s="59"/>
      <c r="AH19" s="268">
        <v>1</v>
      </c>
      <c r="AI19" s="6">
        <f t="shared" si="15"/>
        <v>14</v>
      </c>
      <c r="AJ19" s="263">
        <v>3</v>
      </c>
      <c r="AK19" s="6">
        <f t="shared" si="16"/>
        <v>42</v>
      </c>
      <c r="AL19" s="263">
        <v>4</v>
      </c>
      <c r="AM19" s="60" t="s">
        <v>15</v>
      </c>
      <c r="AN19" s="57"/>
      <c r="AO19" s="6" t="str">
        <f t="shared" si="17"/>
        <v/>
      </c>
      <c r="AP19" s="58"/>
      <c r="AQ19" s="6" t="str">
        <f t="shared" si="18"/>
        <v/>
      </c>
      <c r="AR19" s="58"/>
      <c r="AS19" s="61"/>
      <c r="AT19" s="56"/>
      <c r="AU19" s="6" t="str">
        <f t="shared" si="19"/>
        <v/>
      </c>
      <c r="AV19" s="56"/>
      <c r="AW19" s="6" t="str">
        <f t="shared" si="20"/>
        <v/>
      </c>
      <c r="AX19" s="56"/>
      <c r="AY19" s="56"/>
      <c r="AZ19" s="8">
        <f t="shared" si="8"/>
        <v>1</v>
      </c>
      <c r="BA19" s="6">
        <f t="shared" si="9"/>
        <v>14</v>
      </c>
      <c r="BB19" s="9">
        <f t="shared" si="10"/>
        <v>3</v>
      </c>
      <c r="BC19" s="6">
        <f t="shared" si="11"/>
        <v>42</v>
      </c>
      <c r="BD19" s="9">
        <f t="shared" si="21"/>
        <v>4</v>
      </c>
      <c r="BE19" s="10">
        <f t="shared" si="12"/>
        <v>4</v>
      </c>
      <c r="BF19" s="380" t="s">
        <v>475</v>
      </c>
      <c r="BG19" s="312" t="s">
        <v>372</v>
      </c>
    </row>
    <row r="20" spans="1:59" ht="15.75" customHeight="1" x14ac:dyDescent="0.25">
      <c r="A20" s="447" t="s">
        <v>457</v>
      </c>
      <c r="B20" s="51" t="s">
        <v>34</v>
      </c>
      <c r="C20" s="244" t="s">
        <v>107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13"/>
        <v/>
      </c>
      <c r="AD20" s="56"/>
      <c r="AE20" s="6" t="str">
        <f t="shared" si="14"/>
        <v/>
      </c>
      <c r="AF20" s="56"/>
      <c r="AG20" s="59"/>
      <c r="AH20" s="57"/>
      <c r="AI20" s="6" t="str">
        <f t="shared" si="15"/>
        <v/>
      </c>
      <c r="AJ20" s="56"/>
      <c r="AK20" s="6" t="str">
        <f t="shared" si="16"/>
        <v/>
      </c>
      <c r="AL20" s="56"/>
      <c r="AM20" s="60"/>
      <c r="AN20" s="302">
        <v>1</v>
      </c>
      <c r="AO20" s="6">
        <f t="shared" si="17"/>
        <v>14</v>
      </c>
      <c r="AP20" s="303">
        <v>1</v>
      </c>
      <c r="AQ20" s="6">
        <f t="shared" si="18"/>
        <v>14</v>
      </c>
      <c r="AR20" s="58">
        <v>2</v>
      </c>
      <c r="AS20" s="61" t="s">
        <v>71</v>
      </c>
      <c r="AT20" s="56"/>
      <c r="AU20" s="6" t="str">
        <f t="shared" si="19"/>
        <v/>
      </c>
      <c r="AV20" s="56"/>
      <c r="AW20" s="6" t="str">
        <f t="shared" si="20"/>
        <v/>
      </c>
      <c r="AX20" s="56"/>
      <c r="AY20" s="56"/>
      <c r="AZ20" s="8">
        <f t="shared" si="8"/>
        <v>1</v>
      </c>
      <c r="BA20" s="6">
        <f t="shared" si="9"/>
        <v>14</v>
      </c>
      <c r="BB20" s="9">
        <f t="shared" si="10"/>
        <v>1</v>
      </c>
      <c r="BC20" s="6">
        <f t="shared" si="11"/>
        <v>14</v>
      </c>
      <c r="BD20" s="9">
        <f t="shared" si="21"/>
        <v>2</v>
      </c>
      <c r="BE20" s="10">
        <f t="shared" si="12"/>
        <v>2</v>
      </c>
      <c r="BF20" s="380" t="s">
        <v>475</v>
      </c>
      <c r="BG20" s="345" t="s">
        <v>374</v>
      </c>
    </row>
    <row r="21" spans="1:59" ht="15.75" customHeight="1" x14ac:dyDescent="0.25">
      <c r="A21" s="447" t="s">
        <v>458</v>
      </c>
      <c r="B21" s="51" t="s">
        <v>34</v>
      </c>
      <c r="C21" s="244" t="s">
        <v>104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13"/>
        <v/>
      </c>
      <c r="AD21" s="56"/>
      <c r="AE21" s="6" t="str">
        <f t="shared" si="14"/>
        <v/>
      </c>
      <c r="AF21" s="56"/>
      <c r="AG21" s="59"/>
      <c r="AH21" s="57"/>
      <c r="AI21" s="6" t="str">
        <f t="shared" si="15"/>
        <v/>
      </c>
      <c r="AJ21" s="56"/>
      <c r="AK21" s="6" t="str">
        <f t="shared" si="16"/>
        <v/>
      </c>
      <c r="AL21" s="56"/>
      <c r="AM21" s="60"/>
      <c r="AN21" s="57">
        <v>3</v>
      </c>
      <c r="AO21" s="6">
        <f t="shared" si="17"/>
        <v>42</v>
      </c>
      <c r="AP21" s="58">
        <v>5</v>
      </c>
      <c r="AQ21" s="6">
        <f t="shared" si="18"/>
        <v>70</v>
      </c>
      <c r="AR21" s="58">
        <v>8</v>
      </c>
      <c r="AS21" s="56" t="s">
        <v>93</v>
      </c>
      <c r="AT21" s="56"/>
      <c r="AU21" s="6" t="str">
        <f t="shared" si="19"/>
        <v/>
      </c>
      <c r="AV21" s="56"/>
      <c r="AW21" s="6" t="str">
        <f t="shared" si="20"/>
        <v/>
      </c>
      <c r="AX21" s="56"/>
      <c r="AY21" s="56"/>
      <c r="AZ21" s="8">
        <f t="shared" si="8"/>
        <v>3</v>
      </c>
      <c r="BA21" s="6">
        <f t="shared" si="9"/>
        <v>42</v>
      </c>
      <c r="BB21" s="9">
        <f t="shared" si="10"/>
        <v>5</v>
      </c>
      <c r="BC21" s="6">
        <f t="shared" si="11"/>
        <v>70</v>
      </c>
      <c r="BD21" s="9">
        <f t="shared" si="21"/>
        <v>8</v>
      </c>
      <c r="BE21" s="10">
        <f t="shared" si="12"/>
        <v>8</v>
      </c>
      <c r="BF21" s="380" t="s">
        <v>475</v>
      </c>
      <c r="BG21" s="345" t="s">
        <v>372</v>
      </c>
    </row>
    <row r="22" spans="1:59" x14ac:dyDescent="0.25">
      <c r="A22" s="447" t="s">
        <v>459</v>
      </c>
      <c r="B22" s="51" t="s">
        <v>34</v>
      </c>
      <c r="C22" s="244" t="s">
        <v>109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13"/>
        <v/>
      </c>
      <c r="AD22" s="56"/>
      <c r="AE22" s="6" t="str">
        <f t="shared" si="14"/>
        <v/>
      </c>
      <c r="AF22" s="56"/>
      <c r="AG22" s="59"/>
      <c r="AH22" s="57"/>
      <c r="AI22" s="6" t="str">
        <f t="shared" si="15"/>
        <v/>
      </c>
      <c r="AJ22" s="56"/>
      <c r="AK22" s="6" t="str">
        <f t="shared" si="16"/>
        <v/>
      </c>
      <c r="AL22" s="56"/>
      <c r="AM22" s="60"/>
      <c r="AN22" s="57">
        <v>3</v>
      </c>
      <c r="AO22" s="6">
        <f t="shared" si="17"/>
        <v>42</v>
      </c>
      <c r="AP22" s="58">
        <v>3</v>
      </c>
      <c r="AQ22" s="6">
        <f t="shared" si="18"/>
        <v>42</v>
      </c>
      <c r="AR22" s="375">
        <v>6</v>
      </c>
      <c r="AS22" s="61" t="s">
        <v>71</v>
      </c>
      <c r="AT22" s="56"/>
      <c r="AU22" s="6" t="str">
        <f t="shared" si="19"/>
        <v/>
      </c>
      <c r="AV22" s="56"/>
      <c r="AW22" s="6" t="str">
        <f t="shared" si="20"/>
        <v/>
      </c>
      <c r="AX22" s="56"/>
      <c r="AY22" s="56"/>
      <c r="AZ22" s="176">
        <f t="shared" si="8"/>
        <v>3</v>
      </c>
      <c r="BA22" s="6">
        <f t="shared" si="9"/>
        <v>42</v>
      </c>
      <c r="BB22" s="177">
        <f t="shared" si="10"/>
        <v>3</v>
      </c>
      <c r="BC22" s="6">
        <f t="shared" si="11"/>
        <v>42</v>
      </c>
      <c r="BD22" s="177">
        <f t="shared" si="21"/>
        <v>6</v>
      </c>
      <c r="BE22" s="10">
        <f t="shared" si="12"/>
        <v>6</v>
      </c>
      <c r="BF22" s="380" t="s">
        <v>475</v>
      </c>
      <c r="BG22" s="312" t="s">
        <v>372</v>
      </c>
    </row>
    <row r="23" spans="1:59" ht="16.5" customHeight="1" x14ac:dyDescent="0.25">
      <c r="A23" s="447" t="s">
        <v>460</v>
      </c>
      <c r="B23" s="51" t="s">
        <v>34</v>
      </c>
      <c r="C23" s="244" t="s">
        <v>110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13"/>
        <v/>
      </c>
      <c r="AD23" s="56"/>
      <c r="AE23" s="6" t="str">
        <f t="shared" si="14"/>
        <v/>
      </c>
      <c r="AF23" s="56"/>
      <c r="AG23" s="59"/>
      <c r="AH23" s="57"/>
      <c r="AI23" s="6" t="str">
        <f t="shared" si="15"/>
        <v/>
      </c>
      <c r="AJ23" s="56"/>
      <c r="AK23" s="6" t="str">
        <f t="shared" si="16"/>
        <v/>
      </c>
      <c r="AL23" s="56"/>
      <c r="AM23" s="60"/>
      <c r="AN23" s="57">
        <v>1</v>
      </c>
      <c r="AO23" s="6">
        <f t="shared" si="17"/>
        <v>14</v>
      </c>
      <c r="AP23" s="58">
        <v>2</v>
      </c>
      <c r="AQ23" s="6">
        <f t="shared" si="18"/>
        <v>28</v>
      </c>
      <c r="AR23" s="375">
        <v>3</v>
      </c>
      <c r="AS23" s="61" t="s">
        <v>71</v>
      </c>
      <c r="AT23" s="56"/>
      <c r="AU23" s="6" t="str">
        <f t="shared" si="19"/>
        <v/>
      </c>
      <c r="AV23" s="56"/>
      <c r="AW23" s="6" t="str">
        <f t="shared" si="20"/>
        <v/>
      </c>
      <c r="AX23" s="56"/>
      <c r="AY23" s="56"/>
      <c r="AZ23" s="8">
        <f t="shared" si="8"/>
        <v>1</v>
      </c>
      <c r="BA23" s="6">
        <f t="shared" si="9"/>
        <v>14</v>
      </c>
      <c r="BB23" s="9">
        <f t="shared" si="10"/>
        <v>2</v>
      </c>
      <c r="BC23" s="6">
        <f t="shared" si="11"/>
        <v>28</v>
      </c>
      <c r="BD23" s="9">
        <f t="shared" si="21"/>
        <v>3</v>
      </c>
      <c r="BE23" s="10">
        <f t="shared" si="12"/>
        <v>3</v>
      </c>
      <c r="BF23" s="380" t="s">
        <v>475</v>
      </c>
      <c r="BG23" s="312" t="s">
        <v>373</v>
      </c>
    </row>
    <row r="24" spans="1:59" ht="15.75" customHeight="1" x14ac:dyDescent="0.25">
      <c r="A24" s="447" t="s">
        <v>517</v>
      </c>
      <c r="B24" s="388" t="s">
        <v>34</v>
      </c>
      <c r="C24" s="446" t="s">
        <v>513</v>
      </c>
      <c r="D24" s="56"/>
      <c r="E24" s="6" t="str">
        <f t="shared" si="0"/>
        <v/>
      </c>
      <c r="F24" s="56"/>
      <c r="G24" s="6" t="str">
        <f t="shared" si="1"/>
        <v/>
      </c>
      <c r="H24" s="56"/>
      <c r="I24" s="59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13"/>
        <v/>
      </c>
      <c r="AD24" s="56"/>
      <c r="AE24" s="6" t="str">
        <f t="shared" si="14"/>
        <v/>
      </c>
      <c r="AF24" s="56"/>
      <c r="AG24" s="59"/>
      <c r="AH24" s="57"/>
      <c r="AI24" s="6" t="str">
        <f t="shared" si="15"/>
        <v/>
      </c>
      <c r="AJ24" s="56"/>
      <c r="AK24" s="6" t="str">
        <f t="shared" si="16"/>
        <v/>
      </c>
      <c r="AL24" s="56"/>
      <c r="AM24" s="60"/>
      <c r="AN24" s="57"/>
      <c r="AO24" s="6" t="str">
        <f t="shared" si="17"/>
        <v/>
      </c>
      <c r="AP24" s="58"/>
      <c r="AQ24" s="6" t="str">
        <f t="shared" si="18"/>
        <v/>
      </c>
      <c r="AR24" s="58"/>
      <c r="AS24" s="61"/>
      <c r="AT24" s="56"/>
      <c r="AU24" s="6" t="str">
        <f t="shared" si="19"/>
        <v/>
      </c>
      <c r="AV24" s="56">
        <v>35</v>
      </c>
      <c r="AW24" s="6">
        <f t="shared" si="20"/>
        <v>490</v>
      </c>
      <c r="AX24" s="56">
        <v>17</v>
      </c>
      <c r="AY24" s="56" t="s">
        <v>71</v>
      </c>
      <c r="AZ24" s="8" t="str">
        <f t="shared" si="8"/>
        <v/>
      </c>
      <c r="BA24" s="6" t="str">
        <f t="shared" si="9"/>
        <v/>
      </c>
      <c r="BB24" s="9">
        <f t="shared" si="10"/>
        <v>35</v>
      </c>
      <c r="BC24" s="6">
        <f t="shared" si="11"/>
        <v>490</v>
      </c>
      <c r="BD24" s="9">
        <f t="shared" si="21"/>
        <v>17</v>
      </c>
      <c r="BE24" s="10">
        <f t="shared" si="12"/>
        <v>35</v>
      </c>
      <c r="BF24" s="380" t="s">
        <v>475</v>
      </c>
      <c r="BG24" s="280" t="s">
        <v>370</v>
      </c>
    </row>
    <row r="25" spans="1:59" s="119" customFormat="1" ht="15.75" customHeight="1" thickBot="1" x14ac:dyDescent="0.35">
      <c r="A25" s="202"/>
      <c r="B25" s="12"/>
      <c r="C25" s="175" t="s">
        <v>58</v>
      </c>
      <c r="D25" s="130">
        <f>SUM(D12:D24)</f>
        <v>0</v>
      </c>
      <c r="E25" s="130">
        <f>SUM(E12:E24)</f>
        <v>0</v>
      </c>
      <c r="F25" s="130">
        <f>SUM(F12:F24)</f>
        <v>0</v>
      </c>
      <c r="G25" s="130">
        <f>SUM(G12:G24)</f>
        <v>0</v>
      </c>
      <c r="H25" s="130">
        <f>SUM(H12:H24)</f>
        <v>0</v>
      </c>
      <c r="I25" s="211" t="s">
        <v>17</v>
      </c>
      <c r="J25" s="130">
        <f>SUM(J12:J24)</f>
        <v>0</v>
      </c>
      <c r="K25" s="130">
        <f>SUM(K12:K24)</f>
        <v>0</v>
      </c>
      <c r="L25" s="130">
        <f>SUM(L12:L24)</f>
        <v>0</v>
      </c>
      <c r="M25" s="130">
        <f>SUM(M12:M24)</f>
        <v>0</v>
      </c>
      <c r="N25" s="130">
        <f>SUM(N12:N24)</f>
        <v>0</v>
      </c>
      <c r="O25" s="211" t="s">
        <v>17</v>
      </c>
      <c r="P25" s="130">
        <f>SUM(P12:P24)</f>
        <v>0</v>
      </c>
      <c r="Q25" s="130">
        <f>SUM(Q12:Q24)</f>
        <v>0</v>
      </c>
      <c r="R25" s="130">
        <f>SUM(R12:R24)</f>
        <v>0</v>
      </c>
      <c r="S25" s="130">
        <f>SUM(S12:S24)</f>
        <v>0</v>
      </c>
      <c r="T25" s="130">
        <f>SUM(T12:T24)</f>
        <v>0</v>
      </c>
      <c r="U25" s="211" t="s">
        <v>17</v>
      </c>
      <c r="V25" s="130">
        <f>SUM(V12:V24)</f>
        <v>0</v>
      </c>
      <c r="W25" s="130">
        <f>SUM(W12:W24)</f>
        <v>0</v>
      </c>
      <c r="X25" s="130">
        <f>SUM(X12:X24)</f>
        <v>0</v>
      </c>
      <c r="Y25" s="130">
        <f>SUM(Y12:Y24)</f>
        <v>0</v>
      </c>
      <c r="Z25" s="130">
        <f>SUM(Z12:Z24)</f>
        <v>0</v>
      </c>
      <c r="AA25" s="211" t="s">
        <v>17</v>
      </c>
      <c r="AB25" s="130">
        <f>SUM(AB12:AB24)</f>
        <v>11</v>
      </c>
      <c r="AC25" s="130">
        <f>SUM(AC12:AC24)</f>
        <v>154</v>
      </c>
      <c r="AD25" s="130">
        <f>SUM(AD12:AD24)</f>
        <v>13</v>
      </c>
      <c r="AE25" s="130">
        <f>SUM(AE12:AE24)</f>
        <v>182</v>
      </c>
      <c r="AF25" s="130">
        <f>SUM(AF12:AF24)</f>
        <v>25</v>
      </c>
      <c r="AG25" s="211" t="s">
        <v>17</v>
      </c>
      <c r="AH25" s="130">
        <f>SUM(AH12:AH24)</f>
        <v>7</v>
      </c>
      <c r="AI25" s="130">
        <f>SUM(AI12:AI24)</f>
        <v>98</v>
      </c>
      <c r="AJ25" s="130">
        <f>SUM(AJ12:AJ24)</f>
        <v>14</v>
      </c>
      <c r="AK25" s="130">
        <f>SUM(AK12:AK24)</f>
        <v>196</v>
      </c>
      <c r="AL25" s="130">
        <f>SUM(AL12:AL24)</f>
        <v>21</v>
      </c>
      <c r="AM25" s="211" t="s">
        <v>17</v>
      </c>
      <c r="AN25" s="130">
        <f>SUM(AN12:AN24)</f>
        <v>8</v>
      </c>
      <c r="AO25" s="130">
        <f>SUM(AO12:AO24)</f>
        <v>112</v>
      </c>
      <c r="AP25" s="130">
        <f>SUM(AP12:AP24)</f>
        <v>11</v>
      </c>
      <c r="AQ25" s="130">
        <f>SUM(AQ12:AQ24)</f>
        <v>154</v>
      </c>
      <c r="AR25" s="130">
        <f>SUM(AR12:AR24)</f>
        <v>19</v>
      </c>
      <c r="AS25" s="211" t="s">
        <v>17</v>
      </c>
      <c r="AT25" s="130">
        <f>SUM(AT12:AT24)</f>
        <v>0</v>
      </c>
      <c r="AU25" s="130">
        <f>SUM(AU12:AU24)</f>
        <v>0</v>
      </c>
      <c r="AV25" s="130">
        <f>SUM(AV12:AV24)</f>
        <v>35</v>
      </c>
      <c r="AW25" s="130">
        <f>SUM(AW12:AW24)</f>
        <v>490</v>
      </c>
      <c r="AX25" s="130">
        <f>SUM(AX12:AX24)</f>
        <v>17</v>
      </c>
      <c r="AY25" s="211" t="s">
        <v>17</v>
      </c>
      <c r="AZ25" s="130">
        <f t="shared" ref="AZ25:BE25" si="22">SUM(AZ12:AZ24)</f>
        <v>26</v>
      </c>
      <c r="BA25" s="130">
        <f t="shared" si="22"/>
        <v>364</v>
      </c>
      <c r="BB25" s="130">
        <f t="shared" si="22"/>
        <v>73</v>
      </c>
      <c r="BC25" s="130">
        <f t="shared" si="22"/>
        <v>1022</v>
      </c>
      <c r="BD25" s="130">
        <f t="shared" si="22"/>
        <v>82</v>
      </c>
      <c r="BE25" s="130">
        <f t="shared" si="22"/>
        <v>99</v>
      </c>
    </row>
    <row r="26" spans="1:59" s="119" customFormat="1" ht="15.75" customHeight="1" thickBot="1" x14ac:dyDescent="0.35">
      <c r="A26" s="173"/>
      <c r="B26" s="174"/>
      <c r="C26" s="117" t="s">
        <v>44</v>
      </c>
      <c r="D26" s="118">
        <f>D10+D25</f>
        <v>0</v>
      </c>
      <c r="E26" s="118">
        <f>E10+E25</f>
        <v>0</v>
      </c>
      <c r="F26" s="118">
        <f>F10+F25</f>
        <v>30</v>
      </c>
      <c r="G26" s="118">
        <f>G10+G25</f>
        <v>600</v>
      </c>
      <c r="H26" s="118">
        <f>H10+H25</f>
        <v>27</v>
      </c>
      <c r="I26" s="212" t="s">
        <v>17</v>
      </c>
      <c r="J26" s="118">
        <f>J10+J25</f>
        <v>16</v>
      </c>
      <c r="K26" s="118">
        <f>K10+K25</f>
        <v>224</v>
      </c>
      <c r="L26" s="118">
        <f>L10+L25</f>
        <v>17</v>
      </c>
      <c r="M26" s="118">
        <f>M10+M25</f>
        <v>238</v>
      </c>
      <c r="N26" s="118">
        <f>N10+N25</f>
        <v>27</v>
      </c>
      <c r="O26" s="212" t="s">
        <v>17</v>
      </c>
      <c r="P26" s="118">
        <f>P10+P25</f>
        <v>10</v>
      </c>
      <c r="Q26" s="118">
        <f>Q10+Q25</f>
        <v>140</v>
      </c>
      <c r="R26" s="118">
        <f>R10+R25</f>
        <v>21</v>
      </c>
      <c r="S26" s="118">
        <f>S10+S25</f>
        <v>304</v>
      </c>
      <c r="T26" s="118">
        <f>T10+T25</f>
        <v>29</v>
      </c>
      <c r="U26" s="212" t="s">
        <v>17</v>
      </c>
      <c r="V26" s="118">
        <f>V10+V25</f>
        <v>18</v>
      </c>
      <c r="W26" s="118">
        <f>W10+W25</f>
        <v>252</v>
      </c>
      <c r="X26" s="118">
        <f>X10+X25</f>
        <v>15</v>
      </c>
      <c r="Y26" s="118">
        <f>Y10+Y25</f>
        <v>210</v>
      </c>
      <c r="Z26" s="118">
        <f>Z10+Z25</f>
        <v>33</v>
      </c>
      <c r="AA26" s="212" t="s">
        <v>17</v>
      </c>
      <c r="AB26" s="118">
        <f>AB10+AB25</f>
        <v>14</v>
      </c>
      <c r="AC26" s="118">
        <f>AC10+AC25</f>
        <v>196</v>
      </c>
      <c r="AD26" s="118">
        <f>AD10+AD25</f>
        <v>19</v>
      </c>
      <c r="AE26" s="118">
        <f>AE10+AE25</f>
        <v>266</v>
      </c>
      <c r="AF26" s="118">
        <f>AF10+AF25</f>
        <v>33</v>
      </c>
      <c r="AG26" s="212" t="s">
        <v>17</v>
      </c>
      <c r="AH26" s="118">
        <f>AH10+AH25</f>
        <v>10</v>
      </c>
      <c r="AI26" s="118">
        <f>AI10+AI25</f>
        <v>140</v>
      </c>
      <c r="AJ26" s="118">
        <f>AJ10+AJ25</f>
        <v>21</v>
      </c>
      <c r="AK26" s="118">
        <f>AK10+AK25</f>
        <v>294</v>
      </c>
      <c r="AL26" s="118">
        <f>AL10+AL25</f>
        <v>31</v>
      </c>
      <c r="AM26" s="212" t="s">
        <v>17</v>
      </c>
      <c r="AN26" s="118">
        <f>AN10+AN25</f>
        <v>14</v>
      </c>
      <c r="AO26" s="118">
        <f>AO10+AO25</f>
        <v>196</v>
      </c>
      <c r="AP26" s="118">
        <f>AP10+AP25</f>
        <v>19</v>
      </c>
      <c r="AQ26" s="118">
        <f>AQ10+AQ25</f>
        <v>266</v>
      </c>
      <c r="AR26" s="118">
        <f>AR10+AR25</f>
        <v>33</v>
      </c>
      <c r="AS26" s="212" t="s">
        <v>17</v>
      </c>
      <c r="AT26" s="118">
        <f>AT10+AT25</f>
        <v>0</v>
      </c>
      <c r="AU26" s="118">
        <f>AU10+AU25</f>
        <v>0</v>
      </c>
      <c r="AV26" s="118">
        <f>AV10+AV25</f>
        <v>37</v>
      </c>
      <c r="AW26" s="118">
        <f>AW10+AW25</f>
        <v>518</v>
      </c>
      <c r="AX26" s="118">
        <f>AX10+AX25</f>
        <v>27</v>
      </c>
      <c r="AY26" s="212" t="s">
        <v>17</v>
      </c>
      <c r="AZ26" s="131">
        <f t="shared" ref="AZ26:BE26" si="23">AZ10+AZ25</f>
        <v>82</v>
      </c>
      <c r="BA26" s="131">
        <f t="shared" si="23"/>
        <v>1148</v>
      </c>
      <c r="BB26" s="131">
        <f t="shared" si="23"/>
        <v>178</v>
      </c>
      <c r="BC26" s="131">
        <f t="shared" si="23"/>
        <v>2506</v>
      </c>
      <c r="BD26" s="131">
        <f t="shared" si="23"/>
        <v>240</v>
      </c>
      <c r="BE26" s="131">
        <f t="shared" si="23"/>
        <v>261</v>
      </c>
    </row>
    <row r="27" spans="1:59" ht="18.75" customHeight="1" x14ac:dyDescent="0.3">
      <c r="A27" s="132"/>
      <c r="B27" s="133"/>
      <c r="C27" s="134" t="s">
        <v>16</v>
      </c>
      <c r="D27" s="530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0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1"/>
      <c r="AN27" s="531"/>
      <c r="AO27" s="531"/>
      <c r="AP27" s="531"/>
      <c r="AQ27" s="531"/>
      <c r="AR27" s="531"/>
      <c r="AS27" s="531"/>
      <c r="AT27" s="531"/>
      <c r="AU27" s="531"/>
      <c r="AV27" s="531"/>
      <c r="AW27" s="531"/>
      <c r="AX27" s="531"/>
      <c r="AY27" s="531"/>
      <c r="AZ27" s="526"/>
      <c r="BA27" s="527"/>
      <c r="BB27" s="527"/>
      <c r="BC27" s="527"/>
      <c r="BD27" s="527"/>
      <c r="BE27" s="527"/>
      <c r="BF27" s="205"/>
      <c r="BG27" s="205"/>
    </row>
    <row r="28" spans="1:59" s="2" customFormat="1" ht="15.75" customHeight="1" x14ac:dyDescent="0.25">
      <c r="A28" s="50"/>
      <c r="B28" s="53" t="s">
        <v>15</v>
      </c>
      <c r="C28" s="52" t="s">
        <v>54</v>
      </c>
      <c r="D28" s="56"/>
      <c r="E28" s="6" t="str">
        <f>IF(D28*14=0,"",D28*14)</f>
        <v/>
      </c>
      <c r="F28" s="56"/>
      <c r="G28" s="6" t="str">
        <f>IF(F28*14=0,"",F28*14)</f>
        <v/>
      </c>
      <c r="H28" s="56"/>
      <c r="I28" s="59"/>
      <c r="J28" s="57"/>
      <c r="K28" s="6" t="str">
        <f>IF(J28*14=0,"",J28*14)</f>
        <v/>
      </c>
      <c r="L28" s="56"/>
      <c r="M28" s="6" t="str">
        <f>IF(L28*14=0,"",L28*14)</f>
        <v/>
      </c>
      <c r="N28" s="56"/>
      <c r="O28" s="60"/>
      <c r="P28" s="56"/>
      <c r="Q28" s="6" t="str">
        <f>IF(P28*14=0,"",P28*14)</f>
        <v/>
      </c>
      <c r="R28" s="56"/>
      <c r="S28" s="6" t="str">
        <f>IF(R28*14=0,"",R28*14)</f>
        <v/>
      </c>
      <c r="T28" s="56"/>
      <c r="U28" s="59"/>
      <c r="V28" s="57"/>
      <c r="W28" s="6" t="str">
        <f>IF(V28*14=0,"",V28*14)</f>
        <v/>
      </c>
      <c r="X28" s="56"/>
      <c r="Y28" s="6" t="str">
        <f>IF(X28*14=0,"",X28*14)</f>
        <v/>
      </c>
      <c r="Z28" s="56"/>
      <c r="AA28" s="60"/>
      <c r="AB28" s="56"/>
      <c r="AC28" s="6" t="str">
        <f>IF(AB28*14=0,"",AB28*14)</f>
        <v/>
      </c>
      <c r="AD28" s="56"/>
      <c r="AE28" s="6" t="str">
        <f>IF(AD28*14=0,"",AD28*14)</f>
        <v/>
      </c>
      <c r="AF28" s="56"/>
      <c r="AG28" s="59"/>
      <c r="AH28" s="57"/>
      <c r="AI28" s="6" t="str">
        <f>IF(AH28*14=0,"",AH28*14)</f>
        <v/>
      </c>
      <c r="AJ28" s="56"/>
      <c r="AK28" s="6" t="str">
        <f>IF(AJ28*14=0,"",AJ28*14)</f>
        <v/>
      </c>
      <c r="AL28" s="56"/>
      <c r="AM28" s="60"/>
      <c r="AN28" s="57"/>
      <c r="AO28" s="6" t="str">
        <f>IF(AN28*14=0,"",AN28*14)</f>
        <v/>
      </c>
      <c r="AP28" s="58"/>
      <c r="AQ28" s="6" t="str">
        <f>IF(AP28*14=0,"",AP28*14)</f>
        <v/>
      </c>
      <c r="AR28" s="58"/>
      <c r="AS28" s="61"/>
      <c r="AT28" s="56"/>
      <c r="AU28" s="6" t="str">
        <f>IF(AT28*14=0,"",AT28*14)</f>
        <v/>
      </c>
      <c r="AV28" s="56"/>
      <c r="AW28" s="6" t="str">
        <f>IF(AV28*14=0,"",AV28*14)</f>
        <v/>
      </c>
      <c r="AX28" s="56"/>
      <c r="AY28" s="56"/>
      <c r="AZ28" s="8" t="str">
        <f>IF(D28+J28+P28+V28+AB28+AH28+AN28+AT28=0,"",D28+J28+P28+V28+AB28+AH28+AN28+AT28)</f>
        <v/>
      </c>
      <c r="BA28" s="18" t="str">
        <f>IF((P28+V28+AB28+AH28+AN28+AT28)*14=0,"",(P28+V28+AB28+AH28+AN28+AT28)*14)</f>
        <v/>
      </c>
      <c r="BB28" s="9" t="str">
        <f>IF(F28+L28+R28+X28+AD28+AJ28+AP28+AV28=0,"",F28+L28+R28+X28+AD28+AJ28+AP28+AV28)</f>
        <v/>
      </c>
      <c r="BC28" s="6" t="str">
        <f>IF((L28+F28+R28+X28+AD28+AJ28+AP28+AV28)*14=0,"",(L28+F28+R28+X28+AD28+AJ28+AP28+AV28)*14)</f>
        <v/>
      </c>
      <c r="BD28" s="63" t="s">
        <v>17</v>
      </c>
      <c r="BE28" s="198" t="str">
        <f>IF(D28+F28+L28+J28+P28+R28+V28+X28+AB28+AD28+AH28+AJ28+AN28+AP28+AT28+AV28=0,"",D28+F28+L28+J28+P28+R28+V28+X28+AB28+AD28+AH28+AJ28+AN28+AP28+AT28+AV28)</f>
        <v/>
      </c>
      <c r="BF28" s="201"/>
      <c r="BG28" s="201"/>
    </row>
    <row r="29" spans="1:59" s="2" customFormat="1" ht="15.75" customHeight="1" x14ac:dyDescent="0.25">
      <c r="A29" s="54"/>
      <c r="B29" s="53" t="s">
        <v>15</v>
      </c>
      <c r="C29" s="52" t="s">
        <v>55</v>
      </c>
      <c r="D29" s="56"/>
      <c r="E29" s="6" t="str">
        <f>IF(D29*14=0,"",D29*14)</f>
        <v/>
      </c>
      <c r="F29" s="56"/>
      <c r="G29" s="6" t="str">
        <f>IF(F29*14=0,"",F29*14)</f>
        <v/>
      </c>
      <c r="H29" s="56"/>
      <c r="I29" s="59"/>
      <c r="J29" s="57"/>
      <c r="K29" s="6" t="str">
        <f>IF(J29*14=0,"",J29*14)</f>
        <v/>
      </c>
      <c r="L29" s="56"/>
      <c r="M29" s="6" t="str">
        <f>IF(L29*14=0,"",L29*14)</f>
        <v/>
      </c>
      <c r="N29" s="56"/>
      <c r="O29" s="60"/>
      <c r="P29" s="56"/>
      <c r="Q29" s="6" t="str">
        <f>IF(P29*14=0,"",P29*14)</f>
        <v/>
      </c>
      <c r="R29" s="56"/>
      <c r="S29" s="6" t="str">
        <f>IF(R29*14=0,"",R29*14)</f>
        <v/>
      </c>
      <c r="T29" s="56"/>
      <c r="U29" s="59"/>
      <c r="V29" s="57"/>
      <c r="W29" s="6" t="str">
        <f>IF(V29*14=0,"",V29*14)</f>
        <v/>
      </c>
      <c r="X29" s="56"/>
      <c r="Y29" s="6" t="str">
        <f>IF(X29*14=0,"",X29*14)</f>
        <v/>
      </c>
      <c r="Z29" s="56"/>
      <c r="AA29" s="60"/>
      <c r="AB29" s="56"/>
      <c r="AC29" s="6" t="str">
        <f>IF(AB29*14=0,"",AB29*14)</f>
        <v/>
      </c>
      <c r="AD29" s="56"/>
      <c r="AE29" s="6" t="str">
        <f>IF(AD29*14=0,"",AD29*14)</f>
        <v/>
      </c>
      <c r="AF29" s="56"/>
      <c r="AG29" s="59"/>
      <c r="AH29" s="57"/>
      <c r="AI29" s="6" t="str">
        <f>IF(AH29*14=0,"",AH29*14)</f>
        <v/>
      </c>
      <c r="AJ29" s="56"/>
      <c r="AK29" s="6" t="str">
        <f>IF(AJ29*14=0,"",AJ29*14)</f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>IF(AT29*14=0,"",AT29*14)</f>
        <v/>
      </c>
      <c r="AV29" s="56"/>
      <c r="AW29" s="6" t="str">
        <f>IF(AV29*14=0,"",AV29*14)</f>
        <v/>
      </c>
      <c r="AX29" s="56"/>
      <c r="AY29" s="56"/>
      <c r="AZ29" s="8" t="str">
        <f>IF(D29+J29+P29+V29+AB29+AH29+AN29+AT29=0,"",D29+J29+P29+V29+AB29+AH29+AN29+AT29)</f>
        <v/>
      </c>
      <c r="BA29" s="18" t="str">
        <f>IF((P29+V29+AB29+AH29+AN29+AT29)*14=0,"",(P29+V29+AB29+AH29+AN29+AT29)*14)</f>
        <v/>
      </c>
      <c r="BB29" s="9" t="str">
        <f>IF(F29+L29+R29+X29+AD29+AJ29+AP29+AV29=0,"",F29+L29+R29+X29+AD29+AJ29+AP29+AV29)</f>
        <v/>
      </c>
      <c r="BC29" s="6" t="str">
        <f>IF((L29+F29+R29+X29+AD29+AJ29+AP29+AV29)*14=0,"",(L29+F29+R29+X29+AD29+AJ29+AP29+AV29)*14)</f>
        <v/>
      </c>
      <c r="BD29" s="63" t="s">
        <v>17</v>
      </c>
      <c r="BE29" s="198" t="str">
        <f>IF(D29+F29+L29+J29+P29+R29+V29+X29+AB29+AD29+AH29+AJ29+AN29+AP29+AT29+AV29=0,"",D29+F29+L29+J29+P29+R29+V29+X29+AB29+AD29+AH29+AJ29+AN29+AP29+AT29+AV29)</f>
        <v/>
      </c>
      <c r="BF29" s="201"/>
      <c r="BG29" s="201"/>
    </row>
    <row r="30" spans="1:59" s="2" customFormat="1" ht="15.75" customHeight="1" thickBot="1" x14ac:dyDescent="0.3">
      <c r="A30" s="99"/>
      <c r="B30" s="53" t="s">
        <v>15</v>
      </c>
      <c r="C30" s="52" t="s">
        <v>56</v>
      </c>
      <c r="D30" s="56"/>
      <c r="E30" s="6" t="str">
        <f>IF(D30*14=0,"",D30*14)</f>
        <v/>
      </c>
      <c r="F30" s="56"/>
      <c r="G30" s="6" t="str">
        <f>IF(F30*14=0,"",F30*14)</f>
        <v/>
      </c>
      <c r="H30" s="56"/>
      <c r="I30" s="59"/>
      <c r="J30" s="57"/>
      <c r="K30" s="6" t="str">
        <f>IF(J30*14=0,"",J30*14)</f>
        <v/>
      </c>
      <c r="L30" s="56"/>
      <c r="M30" s="6" t="str">
        <f>IF(L30*14=0,"",L30*14)</f>
        <v/>
      </c>
      <c r="N30" s="56"/>
      <c r="O30" s="60"/>
      <c r="P30" s="56"/>
      <c r="Q30" s="6" t="str">
        <f>IF(P30*14=0,"",P30*14)</f>
        <v/>
      </c>
      <c r="R30" s="56"/>
      <c r="S30" s="6" t="str">
        <f>IF(R30*14=0,"",R30*14)</f>
        <v/>
      </c>
      <c r="T30" s="56"/>
      <c r="U30" s="59"/>
      <c r="V30" s="57"/>
      <c r="W30" s="6" t="str">
        <f>IF(V30*14=0,"",V30*14)</f>
        <v/>
      </c>
      <c r="X30" s="56"/>
      <c r="Y30" s="6" t="str">
        <f>IF(X30*14=0,"",X30*14)</f>
        <v/>
      </c>
      <c r="Z30" s="56"/>
      <c r="AA30" s="60"/>
      <c r="AB30" s="56"/>
      <c r="AC30" s="6" t="str">
        <f>IF(AB30*14=0,"",AB30*14)</f>
        <v/>
      </c>
      <c r="AD30" s="56"/>
      <c r="AE30" s="6" t="str">
        <f>IF(AD30*14=0,"",AD30*14)</f>
        <v/>
      </c>
      <c r="AF30" s="56"/>
      <c r="AG30" s="59"/>
      <c r="AH30" s="57"/>
      <c r="AI30" s="6" t="str">
        <f>IF(AH30*14=0,"",AH30*14)</f>
        <v/>
      </c>
      <c r="AJ30" s="56"/>
      <c r="AK30" s="6" t="str">
        <f>IF(AJ30*14=0,"",AJ30*14)</f>
        <v/>
      </c>
      <c r="AL30" s="56"/>
      <c r="AM30" s="60"/>
      <c r="AN30" s="57"/>
      <c r="AO30" s="6" t="str">
        <f>IF(AN30*14=0,"",AN30*14)</f>
        <v/>
      </c>
      <c r="AP30" s="58"/>
      <c r="AQ30" s="6" t="str">
        <f>IF(AP30*14=0,"",AP30*14)</f>
        <v/>
      </c>
      <c r="AR30" s="58"/>
      <c r="AS30" s="61"/>
      <c r="AT30" s="56"/>
      <c r="AU30" s="6" t="str">
        <f>IF(AT30*14=0,"",AT30*14)</f>
        <v/>
      </c>
      <c r="AV30" s="56"/>
      <c r="AW30" s="6" t="str">
        <f>IF(AV30*14=0,"",AV30*14)</f>
        <v/>
      </c>
      <c r="AX30" s="56"/>
      <c r="AY30" s="56"/>
      <c r="AZ30" s="8" t="str">
        <f>IF(D30+J30+P30+V30+AB30+AH30+AN30+AT30=0,"",D30+J30+P30+V30+AB30+AH30+AN30+AT30)</f>
        <v/>
      </c>
      <c r="BA30" s="18" t="str">
        <f>IF((P30+V30+AB30+AH30+AN30+AT30)*14=0,"",(P30+V30+AB30+AH30+AN30+AT30)*14)</f>
        <v/>
      </c>
      <c r="BB30" s="9" t="str">
        <f>IF(F30+L30+R30+X30+AD30+AJ30+AP30+AV30=0,"",F30+L30+R30+X30+AD30+AJ30+AP30+AV30)</f>
        <v/>
      </c>
      <c r="BC30" s="18" t="str">
        <f>IF((L30+F30+R30+X30+AD30+AJ30+AP30+AV30)*14=0,"",(L30+F30+R30+X30+AD30+AJ30+AP30+AV30)*14)</f>
        <v/>
      </c>
      <c r="BD30" s="63" t="s">
        <v>17</v>
      </c>
      <c r="BE30" s="198" t="str">
        <f>IF(D30+F30+L30+J30+P30+R30+V30+X30+AB30+AD30+AH30+AJ30+AN30+AP30+AT30+AV30=0,"",D30+F30+L30+J30+P30+R30+V30+X30+AB30+AD30+AH30+AJ30+AN30+AP30+AT30+AV30)</f>
        <v/>
      </c>
      <c r="BF30" s="201"/>
      <c r="BG30" s="201"/>
    </row>
    <row r="31" spans="1:59" ht="15.75" customHeight="1" thickBot="1" x14ac:dyDescent="0.35">
      <c r="A31" s="135"/>
      <c r="B31" s="136"/>
      <c r="C31" s="137" t="s">
        <v>18</v>
      </c>
      <c r="D31" s="138">
        <f>SUM(D28:D30)</f>
        <v>0</v>
      </c>
      <c r="E31" s="139" t="str">
        <f>IF(D31*14=0,"",D31*14)</f>
        <v/>
      </c>
      <c r="F31" s="140">
        <f>SUM(F28:F30)</f>
        <v>0</v>
      </c>
      <c r="G31" s="139" t="str">
        <f>IF(F31*14=0,"",F31*14)</f>
        <v/>
      </c>
      <c r="H31" s="141" t="s">
        <v>17</v>
      </c>
      <c r="I31" s="142" t="s">
        <v>17</v>
      </c>
      <c r="J31" s="143">
        <f>SUM(J28:J30)</f>
        <v>0</v>
      </c>
      <c r="K31" s="139" t="str">
        <f>IF(J31*14=0,"",J31*14)</f>
        <v/>
      </c>
      <c r="L31" s="140">
        <f>SUM(L28:L30)</f>
        <v>0</v>
      </c>
      <c r="M31" s="139" t="str">
        <f>IF(L31*14=0,"",L31*14)</f>
        <v/>
      </c>
      <c r="N31" s="141" t="s">
        <v>17</v>
      </c>
      <c r="O31" s="142" t="s">
        <v>17</v>
      </c>
      <c r="P31" s="138">
        <f>SUM(P28:P30)</f>
        <v>0</v>
      </c>
      <c r="Q31" s="139" t="str">
        <f>IF(P31*14=0,"",P31*14)</f>
        <v/>
      </c>
      <c r="R31" s="140">
        <f>SUM(R28:R30)</f>
        <v>0</v>
      </c>
      <c r="S31" s="139" t="str">
        <f>IF(R31*14=0,"",R31*14)</f>
        <v/>
      </c>
      <c r="T31" s="144" t="s">
        <v>17</v>
      </c>
      <c r="U31" s="142" t="s">
        <v>17</v>
      </c>
      <c r="V31" s="143">
        <f>SUM(V28:V30)</f>
        <v>0</v>
      </c>
      <c r="W31" s="139" t="str">
        <f>IF(V31*14=0,"",V31*14)</f>
        <v/>
      </c>
      <c r="X31" s="140">
        <f>SUM(X28:X30)</f>
        <v>0</v>
      </c>
      <c r="Y31" s="139" t="str">
        <f>IF(X31*14=0,"",X31*14)</f>
        <v/>
      </c>
      <c r="Z31" s="141" t="s">
        <v>17</v>
      </c>
      <c r="AA31" s="142" t="s">
        <v>17</v>
      </c>
      <c r="AB31" s="138">
        <f>SUM(AB28:AB30)</f>
        <v>0</v>
      </c>
      <c r="AC31" s="139" t="str">
        <f>IF(AB31*14=0,"",AB31*14)</f>
        <v/>
      </c>
      <c r="AD31" s="140">
        <f>SUM(AD28:AD30)</f>
        <v>0</v>
      </c>
      <c r="AE31" s="139" t="str">
        <f>IF(AD31*14=0,"",AD31*14)</f>
        <v/>
      </c>
      <c r="AF31" s="141" t="s">
        <v>17</v>
      </c>
      <c r="AG31" s="142" t="s">
        <v>17</v>
      </c>
      <c r="AH31" s="143">
        <f>SUM(AH28:AH30)</f>
        <v>0</v>
      </c>
      <c r="AI31" s="139" t="str">
        <f>IF(AH31*14=0,"",AH31*14)</f>
        <v/>
      </c>
      <c r="AJ31" s="140">
        <f>SUM(AJ28:AJ30)</f>
        <v>0</v>
      </c>
      <c r="AK31" s="139" t="str">
        <f>IF(AJ31*14=0,"",AJ31*14)</f>
        <v/>
      </c>
      <c r="AL31" s="141" t="s">
        <v>17</v>
      </c>
      <c r="AM31" s="142" t="s">
        <v>17</v>
      </c>
      <c r="AN31" s="138">
        <f>SUM(AN28:AN30)</f>
        <v>0</v>
      </c>
      <c r="AO31" s="139" t="str">
        <f>IF(AN31*14=0,"",AN31*14)</f>
        <v/>
      </c>
      <c r="AP31" s="140">
        <f>SUM(AP28:AP30)</f>
        <v>0</v>
      </c>
      <c r="AQ31" s="139" t="str">
        <f>IF(AP31*14=0,"",AP31*14)</f>
        <v/>
      </c>
      <c r="AR31" s="144" t="s">
        <v>17</v>
      </c>
      <c r="AS31" s="142" t="s">
        <v>17</v>
      </c>
      <c r="AT31" s="143">
        <f>SUM(AT28:AT30)</f>
        <v>0</v>
      </c>
      <c r="AU31" s="139" t="str">
        <f>IF(AT31*14=0,"",AT31*14)</f>
        <v/>
      </c>
      <c r="AV31" s="140">
        <f>SUM(AV28:AV30)</f>
        <v>0</v>
      </c>
      <c r="AW31" s="139" t="str">
        <f>IF(AV31*14=0,"",AV31*14)</f>
        <v/>
      </c>
      <c r="AX31" s="141" t="s">
        <v>17</v>
      </c>
      <c r="AY31" s="142" t="s">
        <v>17</v>
      </c>
      <c r="AZ31" s="145" t="str">
        <f>IF(D31+J31+P31+V31=0,"",D31+J31+P31+V31)</f>
        <v/>
      </c>
      <c r="BA31" s="228" t="str">
        <f>IF((P31+V31+AB31+AH31+AN31+AT31)*14=0,"",(P31+V31+AB31+AH31+AN31+AT31)*14)</f>
        <v/>
      </c>
      <c r="BB31" s="229" t="str">
        <f>IF(F31+L31+R31+X31=0,"",F31+L31+R31+X31)</f>
        <v/>
      </c>
      <c r="BC31" s="230" t="str">
        <f>IF((L31+F31+R31+X31+AD31+AJ31+AP31+AV31)*14=0,"",(L31+F31+R31+X31+AD31+AJ31+AP31+AV31)*14)</f>
        <v/>
      </c>
      <c r="BD31" s="141" t="s">
        <v>17</v>
      </c>
      <c r="BE31" s="146" t="s">
        <v>43</v>
      </c>
    </row>
    <row r="32" spans="1:59" ht="15.75" customHeight="1" thickBot="1" x14ac:dyDescent="0.35">
      <c r="A32" s="147"/>
      <c r="B32" s="148"/>
      <c r="C32" s="149" t="s">
        <v>45</v>
      </c>
      <c r="D32" s="150">
        <f>D26+D31</f>
        <v>0</v>
      </c>
      <c r="E32" s="151" t="str">
        <f>IF(D32*14=0,"",D32*14)</f>
        <v/>
      </c>
      <c r="F32" s="152">
        <f>F26+F31</f>
        <v>30</v>
      </c>
      <c r="G32" s="151">
        <f>IF(F32*14=0,"",F32*14)</f>
        <v>420</v>
      </c>
      <c r="H32" s="153" t="s">
        <v>17</v>
      </c>
      <c r="I32" s="154" t="s">
        <v>17</v>
      </c>
      <c r="J32" s="155">
        <f>J26+J31</f>
        <v>16</v>
      </c>
      <c r="K32" s="151">
        <f>IF(J32*14=0,"",J32*14)</f>
        <v>224</v>
      </c>
      <c r="L32" s="152">
        <f>L26+L31</f>
        <v>17</v>
      </c>
      <c r="M32" s="151">
        <f>IF(L32*14=0,"",L32*14)</f>
        <v>238</v>
      </c>
      <c r="N32" s="153" t="s">
        <v>17</v>
      </c>
      <c r="O32" s="154" t="s">
        <v>17</v>
      </c>
      <c r="P32" s="150">
        <f>P26+P31</f>
        <v>10</v>
      </c>
      <c r="Q32" s="151">
        <f>IF(P32*14=0,"",P32*14)</f>
        <v>140</v>
      </c>
      <c r="R32" s="152">
        <f>R26+R31</f>
        <v>21</v>
      </c>
      <c r="S32" s="151">
        <f>IF(R32*14=0,"",R32*14)</f>
        <v>294</v>
      </c>
      <c r="T32" s="156" t="s">
        <v>17</v>
      </c>
      <c r="U32" s="154" t="s">
        <v>17</v>
      </c>
      <c r="V32" s="155">
        <f>V26+V31</f>
        <v>18</v>
      </c>
      <c r="W32" s="151">
        <f>IF(V32*14=0,"",V32*14)</f>
        <v>252</v>
      </c>
      <c r="X32" s="152">
        <f>X26+X31</f>
        <v>15</v>
      </c>
      <c r="Y32" s="151">
        <f>IF(X32*14=0,"",X32*14)</f>
        <v>210</v>
      </c>
      <c r="Z32" s="153" t="s">
        <v>17</v>
      </c>
      <c r="AA32" s="154" t="s">
        <v>17</v>
      </c>
      <c r="AB32" s="150">
        <f>AB26+AB31</f>
        <v>14</v>
      </c>
      <c r="AC32" s="151">
        <f>IF(AB32*14=0,"",AB32*14)</f>
        <v>196</v>
      </c>
      <c r="AD32" s="152">
        <f>AD26+AD31</f>
        <v>19</v>
      </c>
      <c r="AE32" s="151">
        <f>IF(AD32*14=0,"",AD32*14)</f>
        <v>266</v>
      </c>
      <c r="AF32" s="153" t="s">
        <v>17</v>
      </c>
      <c r="AG32" s="154" t="s">
        <v>17</v>
      </c>
      <c r="AH32" s="155">
        <f>AH26+AH31</f>
        <v>10</v>
      </c>
      <c r="AI32" s="151">
        <f>IF(AH32*14=0,"",AH32*14)</f>
        <v>140</v>
      </c>
      <c r="AJ32" s="152">
        <f>AJ26+AJ31</f>
        <v>21</v>
      </c>
      <c r="AK32" s="151">
        <f>IF(AJ32*14=0,"",AJ32*14)</f>
        <v>294</v>
      </c>
      <c r="AL32" s="153" t="s">
        <v>17</v>
      </c>
      <c r="AM32" s="154" t="s">
        <v>17</v>
      </c>
      <c r="AN32" s="150">
        <f>AN26+AN31</f>
        <v>14</v>
      </c>
      <c r="AO32" s="151">
        <f>IF(AN32*14=0,"",AN32*14)</f>
        <v>196</v>
      </c>
      <c r="AP32" s="152">
        <f>AP26+AP31</f>
        <v>19</v>
      </c>
      <c r="AQ32" s="151">
        <f>IF(AP32*14=0,"",AP32*14)</f>
        <v>266</v>
      </c>
      <c r="AR32" s="156" t="s">
        <v>17</v>
      </c>
      <c r="AS32" s="154" t="s">
        <v>17</v>
      </c>
      <c r="AT32" s="155">
        <f>AT26+AT31</f>
        <v>0</v>
      </c>
      <c r="AU32" s="151" t="str">
        <f>IF(AT32*14=0,"",AT32*14)</f>
        <v/>
      </c>
      <c r="AV32" s="152">
        <f>AV26+AV31</f>
        <v>37</v>
      </c>
      <c r="AW32" s="151">
        <f>IF(AV32*14=0,"",AV32*14)</f>
        <v>518</v>
      </c>
      <c r="AX32" s="153" t="s">
        <v>17</v>
      </c>
      <c r="AY32" s="154" t="s">
        <v>17</v>
      </c>
      <c r="AZ32" s="157">
        <f>IF(D32+J32+P32+V32+AB32+AN32+AT32+AH32=0,"",D32+J32+P32+V32+AB32+AN32+AT32+AH32)</f>
        <v>82</v>
      </c>
      <c r="BA32" s="231">
        <f>IF((P32+V32+AB32+AH32+AN32+AT32)*14=0,"",(P32+V32+AB32+AH32+AN32+AT32)*14)</f>
        <v>924</v>
      </c>
      <c r="BB32" s="145">
        <f>IF(F32+L32+R32+X32+AD32+AP32+AV32+AJ32=0,"",F32+L32+R32+X32+AD32+AP32+AV32+AJ32)</f>
        <v>179</v>
      </c>
      <c r="BC32" s="232">
        <f>IF((L32+F32+R32+X32+AD32+AJ32+AP32+AV32)*14=0,"",(L32+F32+R32+X32+AD32+AJ32+AP32+AV32)*14)</f>
        <v>2506</v>
      </c>
      <c r="BD32" s="153" t="s">
        <v>17</v>
      </c>
      <c r="BE32" s="158" t="s">
        <v>43</v>
      </c>
    </row>
    <row r="33" spans="1:59" ht="15.75" customHeight="1" thickTop="1" x14ac:dyDescent="0.3">
      <c r="A33" s="159"/>
      <c r="B33" s="227"/>
      <c r="C33" s="160"/>
      <c r="D33" s="530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/>
      <c r="AA33" s="531"/>
      <c r="AB33" s="530"/>
      <c r="AC33" s="531"/>
      <c r="AD33" s="531"/>
      <c r="AE33" s="531"/>
      <c r="AF33" s="531"/>
      <c r="AG33" s="531"/>
      <c r="AH33" s="531"/>
      <c r="AI33" s="531"/>
      <c r="AJ33" s="531"/>
      <c r="AK33" s="531"/>
      <c r="AL33" s="531"/>
      <c r="AM33" s="531"/>
      <c r="AN33" s="531"/>
      <c r="AO33" s="531"/>
      <c r="AP33" s="531"/>
      <c r="AQ33" s="531"/>
      <c r="AR33" s="531"/>
      <c r="AS33" s="531"/>
      <c r="AT33" s="531"/>
      <c r="AU33" s="531"/>
      <c r="AV33" s="531"/>
      <c r="AW33" s="531"/>
      <c r="AX33" s="531"/>
      <c r="AY33" s="531"/>
      <c r="AZ33" s="526"/>
      <c r="BA33" s="527"/>
      <c r="BB33" s="527"/>
      <c r="BC33" s="527"/>
      <c r="BD33" s="527"/>
      <c r="BE33" s="527"/>
      <c r="BF33" s="205"/>
      <c r="BG33" s="205"/>
    </row>
    <row r="34" spans="1:59" ht="15.75" customHeight="1" x14ac:dyDescent="0.25">
      <c r="A34" s="191"/>
      <c r="B34" s="108" t="s">
        <v>15</v>
      </c>
      <c r="C34" s="184"/>
      <c r="D34" s="186"/>
      <c r="E34" s="69"/>
      <c r="F34" s="69"/>
      <c r="G34" s="69"/>
      <c r="H34" s="70"/>
      <c r="I34" s="189"/>
      <c r="J34" s="188"/>
      <c r="K34" s="69"/>
      <c r="L34" s="69"/>
      <c r="M34" s="69"/>
      <c r="N34" s="70"/>
      <c r="O34" s="189"/>
      <c r="P34" s="190"/>
      <c r="Q34" s="69"/>
      <c r="R34" s="69"/>
      <c r="S34" s="69"/>
      <c r="T34" s="70"/>
      <c r="U34" s="70"/>
      <c r="V34" s="190"/>
      <c r="W34" s="69"/>
      <c r="X34" s="69"/>
      <c r="Y34" s="69"/>
      <c r="Z34" s="70"/>
      <c r="AA34" s="189"/>
      <c r="AB34" s="188"/>
      <c r="AC34" s="69"/>
      <c r="AD34" s="69"/>
      <c r="AE34" s="69"/>
      <c r="AF34" s="70"/>
      <c r="AG34" s="70"/>
      <c r="AH34" s="70"/>
      <c r="AI34" s="69"/>
      <c r="AJ34" s="69"/>
      <c r="AK34" s="65"/>
      <c r="AL34" s="89"/>
      <c r="AM34" s="192"/>
      <c r="AN34" s="188"/>
      <c r="AO34" s="69"/>
      <c r="AP34" s="69"/>
      <c r="AQ34" s="69"/>
      <c r="AR34" s="70"/>
      <c r="AS34" s="189"/>
      <c r="AT34" s="188"/>
      <c r="AU34" s="69"/>
      <c r="AV34" s="69"/>
      <c r="AW34" s="13"/>
      <c r="AX34" s="7"/>
      <c r="AY34" s="71"/>
      <c r="AZ34" s="164"/>
      <c r="BA34" s="165"/>
      <c r="BB34" s="165"/>
      <c r="BC34" s="165"/>
      <c r="BD34" s="165"/>
      <c r="BE34" s="165"/>
      <c r="BF34" s="206"/>
      <c r="BG34" s="206"/>
    </row>
    <row r="35" spans="1:59" ht="15.75" customHeight="1" x14ac:dyDescent="0.25">
      <c r="A35" s="182"/>
      <c r="B35" s="72" t="s">
        <v>15</v>
      </c>
      <c r="C35" s="185"/>
      <c r="D35" s="187"/>
      <c r="E35" s="69"/>
      <c r="F35" s="69"/>
      <c r="G35" s="69"/>
      <c r="H35" s="70"/>
      <c r="I35" s="49"/>
      <c r="J35" s="188"/>
      <c r="K35" s="69"/>
      <c r="L35" s="69"/>
      <c r="M35" s="69"/>
      <c r="N35" s="70"/>
      <c r="O35" s="49"/>
      <c r="P35" s="190"/>
      <c r="Q35" s="69"/>
      <c r="R35" s="69"/>
      <c r="S35" s="69"/>
      <c r="T35" s="70"/>
      <c r="U35" s="70"/>
      <c r="V35" s="190"/>
      <c r="W35" s="69"/>
      <c r="X35" s="69"/>
      <c r="Y35" s="69"/>
      <c r="Z35" s="70"/>
      <c r="AA35" s="49"/>
      <c r="AB35" s="188"/>
      <c r="AC35" s="69"/>
      <c r="AD35" s="69"/>
      <c r="AE35" s="69"/>
      <c r="AF35" s="70"/>
      <c r="AG35" s="70"/>
      <c r="AH35" s="70"/>
      <c r="AI35" s="69"/>
      <c r="AJ35" s="69"/>
      <c r="AK35" s="65"/>
      <c r="AL35" s="89"/>
      <c r="AM35" s="193"/>
      <c r="AN35" s="188"/>
      <c r="AO35" s="69"/>
      <c r="AP35" s="69"/>
      <c r="AQ35" s="69"/>
      <c r="AR35" s="70"/>
      <c r="AS35" s="49"/>
      <c r="AT35" s="188"/>
      <c r="AU35" s="69"/>
      <c r="AV35" s="69"/>
      <c r="AW35" s="13"/>
      <c r="AX35" s="7"/>
      <c r="AY35" s="71"/>
      <c r="AZ35" s="164"/>
      <c r="BA35" s="165"/>
      <c r="BB35" s="165"/>
      <c r="BC35" s="165"/>
      <c r="BD35" s="165"/>
      <c r="BE35" s="165"/>
      <c r="BF35" s="206"/>
      <c r="BG35" s="206"/>
    </row>
    <row r="36" spans="1:59" ht="15.75" customHeight="1" x14ac:dyDescent="0.25">
      <c r="A36" s="182"/>
      <c r="B36" s="72" t="s">
        <v>15</v>
      </c>
      <c r="C36" s="185"/>
      <c r="D36" s="187"/>
      <c r="E36" s="69"/>
      <c r="F36" s="69"/>
      <c r="G36" s="69"/>
      <c r="H36" s="70"/>
      <c r="I36" s="49"/>
      <c r="J36" s="188"/>
      <c r="K36" s="69"/>
      <c r="L36" s="69"/>
      <c r="M36" s="69"/>
      <c r="N36" s="70"/>
      <c r="O36" s="49"/>
      <c r="P36" s="190"/>
      <c r="Q36" s="69"/>
      <c r="R36" s="69"/>
      <c r="S36" s="69"/>
      <c r="T36" s="70"/>
      <c r="U36" s="70"/>
      <c r="V36" s="190"/>
      <c r="W36" s="69"/>
      <c r="X36" s="69"/>
      <c r="Y36" s="69"/>
      <c r="Z36" s="70"/>
      <c r="AA36" s="49"/>
      <c r="AB36" s="188"/>
      <c r="AC36" s="69"/>
      <c r="AD36" s="69"/>
      <c r="AE36" s="69"/>
      <c r="AF36" s="70"/>
      <c r="AG36" s="70"/>
      <c r="AH36" s="70"/>
      <c r="AI36" s="69"/>
      <c r="AJ36" s="69"/>
      <c r="AK36" s="65"/>
      <c r="AL36" s="89"/>
      <c r="AM36" s="193"/>
      <c r="AN36" s="188"/>
      <c r="AO36" s="69"/>
      <c r="AP36" s="69"/>
      <c r="AQ36" s="69"/>
      <c r="AR36" s="70"/>
      <c r="AS36" s="49"/>
      <c r="AT36" s="188"/>
      <c r="AU36" s="69"/>
      <c r="AV36" s="69"/>
      <c r="AW36" s="13"/>
      <c r="AX36" s="7"/>
      <c r="AY36" s="71"/>
      <c r="AZ36" s="164"/>
      <c r="BA36" s="165"/>
      <c r="BB36" s="165"/>
      <c r="BC36" s="165"/>
      <c r="BD36" s="165"/>
      <c r="BE36" s="165"/>
      <c r="BF36" s="206"/>
      <c r="BG36" s="206"/>
    </row>
    <row r="37" spans="1:59" ht="10.35" customHeight="1" x14ac:dyDescent="0.2">
      <c r="A37" s="537"/>
      <c r="B37" s="538"/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83"/>
      <c r="AX37" s="183"/>
      <c r="AY37" s="183"/>
      <c r="AZ37" s="161"/>
      <c r="BA37" s="162"/>
      <c r="BB37" s="162"/>
      <c r="BC37" s="162"/>
      <c r="BD37" s="162"/>
      <c r="BE37" s="163"/>
    </row>
    <row r="38" spans="1:59" ht="15.75" customHeight="1" x14ac:dyDescent="0.2">
      <c r="A38" s="534" t="s">
        <v>22</v>
      </c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61"/>
      <c r="BA38" s="162"/>
      <c r="BB38" s="162"/>
      <c r="BC38" s="162"/>
      <c r="BD38" s="162"/>
      <c r="BE38" s="163"/>
    </row>
    <row r="39" spans="1:59" ht="15.75" customHeight="1" x14ac:dyDescent="0.3">
      <c r="A39" s="166"/>
      <c r="B39" s="101"/>
      <c r="C39" s="167" t="s">
        <v>23</v>
      </c>
      <c r="D39" s="32"/>
      <c r="E39" s="33"/>
      <c r="F39" s="33"/>
      <c r="G39" s="33"/>
      <c r="H39" s="9"/>
      <c r="I39" s="34" t="str">
        <f>IF(COUNTIF(I12:I36,"A")=0,"",COUNTIF(I12:I36,"A"))</f>
        <v/>
      </c>
      <c r="J39" s="32"/>
      <c r="K39" s="33"/>
      <c r="L39" s="33"/>
      <c r="M39" s="33"/>
      <c r="N39" s="9"/>
      <c r="O39" s="34" t="str">
        <f>IF(COUNTIF(O12:O36,"A")=0,"",COUNTIF(O12:O36,"A"))</f>
        <v/>
      </c>
      <c r="P39" s="32"/>
      <c r="Q39" s="33"/>
      <c r="R39" s="33"/>
      <c r="S39" s="33"/>
      <c r="T39" s="9"/>
      <c r="U39" s="34" t="str">
        <f>IF(COUNTIF(U12:U36,"A")=0,"",COUNTIF(U12:U36,"A"))</f>
        <v/>
      </c>
      <c r="V39" s="32"/>
      <c r="W39" s="33"/>
      <c r="X39" s="33"/>
      <c r="Y39" s="33"/>
      <c r="Z39" s="9"/>
      <c r="AA39" s="34" t="str">
        <f>IF(COUNTIF(AA12:AA36,"A")=0,"",COUNTIF(AA12:AA36,"A"))</f>
        <v/>
      </c>
      <c r="AB39" s="32"/>
      <c r="AC39" s="33"/>
      <c r="AD39" s="33"/>
      <c r="AE39" s="33"/>
      <c r="AF39" s="9"/>
      <c r="AG39" s="34" t="str">
        <f>IF(COUNTIF(AG12:AG36,"A")=0,"",COUNTIF(AG12:AG36,"A"))</f>
        <v/>
      </c>
      <c r="AH39" s="32"/>
      <c r="AI39" s="33"/>
      <c r="AJ39" s="33"/>
      <c r="AK39" s="33"/>
      <c r="AL39" s="9"/>
      <c r="AM39" s="34" t="str">
        <f>IF(COUNTIF(AM12:AM36,"A")=0,"",COUNTIF(AM12:AM36,"A"))</f>
        <v/>
      </c>
      <c r="AN39" s="32"/>
      <c r="AO39" s="33"/>
      <c r="AP39" s="33"/>
      <c r="AQ39" s="33"/>
      <c r="AR39" s="9"/>
      <c r="AS39" s="34" t="str">
        <f>IF(COUNTIF(AS12:AS36,"A")=0,"",COUNTIF(AS12:AS36,"A"))</f>
        <v/>
      </c>
      <c r="AT39" s="32"/>
      <c r="AU39" s="33"/>
      <c r="AV39" s="33"/>
      <c r="AW39" s="33"/>
      <c r="AX39" s="9"/>
      <c r="AY39" s="34" t="str">
        <f>IF(COUNTIF(AY12:AY36,"A")=0,"",COUNTIF(AY12:AY36,"A"))</f>
        <v/>
      </c>
      <c r="AZ39" s="35"/>
      <c r="BA39" s="33"/>
      <c r="BB39" s="33"/>
      <c r="BC39" s="33"/>
      <c r="BD39" s="9"/>
      <c r="BE39" s="92" t="str">
        <f t="shared" ref="BE39:BE51" si="24">IF(SUM(I39:AY39)=0,"",SUM(I39:AY39))</f>
        <v/>
      </c>
    </row>
    <row r="40" spans="1:59" ht="15.75" customHeight="1" x14ac:dyDescent="0.3">
      <c r="A40" s="166"/>
      <c r="B40" s="101"/>
      <c r="C40" s="167" t="s">
        <v>24</v>
      </c>
      <c r="D40" s="32"/>
      <c r="E40" s="33"/>
      <c r="F40" s="33"/>
      <c r="G40" s="33"/>
      <c r="H40" s="9"/>
      <c r="I40" s="34" t="str">
        <f>IF(COUNTIF(I12:I36,"B")=0,"",COUNTIF(I12:I36,"B"))</f>
        <v/>
      </c>
      <c r="J40" s="32"/>
      <c r="K40" s="33"/>
      <c r="L40" s="33"/>
      <c r="M40" s="33"/>
      <c r="N40" s="9"/>
      <c r="O40" s="34" t="str">
        <f>IF(COUNTIF(O12:O36,"B")=0,"",COUNTIF(O12:O36,"B"))</f>
        <v/>
      </c>
      <c r="P40" s="32"/>
      <c r="Q40" s="33"/>
      <c r="R40" s="33"/>
      <c r="S40" s="33"/>
      <c r="T40" s="9"/>
      <c r="U40" s="34" t="str">
        <f>IF(COUNTIF(U12:U36,"B")=0,"",COUNTIF(U12:U36,"B"))</f>
        <v/>
      </c>
      <c r="V40" s="32"/>
      <c r="W40" s="33"/>
      <c r="X40" s="33"/>
      <c r="Y40" s="33"/>
      <c r="Z40" s="9"/>
      <c r="AA40" s="34" t="str">
        <f>IF(COUNTIF(AA12:AA36,"B")=0,"",COUNTIF(AA12:AA36,"B"))</f>
        <v/>
      </c>
      <c r="AB40" s="32"/>
      <c r="AC40" s="33"/>
      <c r="AD40" s="33"/>
      <c r="AE40" s="33"/>
      <c r="AF40" s="9"/>
      <c r="AG40" s="34" t="str">
        <f>IF(COUNTIF(AG12:AG36,"B")=0,"",COUNTIF(AG12:AG36,"B"))</f>
        <v/>
      </c>
      <c r="AH40" s="32"/>
      <c r="AI40" s="33"/>
      <c r="AJ40" s="33"/>
      <c r="AK40" s="33"/>
      <c r="AL40" s="9"/>
      <c r="AM40" s="34" t="str">
        <f>IF(COUNTIF(AM12:AM36,"B")=0,"",COUNTIF(AM12:AM36,"B"))</f>
        <v/>
      </c>
      <c r="AN40" s="32"/>
      <c r="AO40" s="33"/>
      <c r="AP40" s="33"/>
      <c r="AQ40" s="33"/>
      <c r="AR40" s="9"/>
      <c r="AS40" s="34" t="str">
        <f>IF(COUNTIF(AS12:AS36,"B")=0,"",COUNTIF(AS12:AS36,"B"))</f>
        <v/>
      </c>
      <c r="AT40" s="32"/>
      <c r="AU40" s="33"/>
      <c r="AV40" s="33"/>
      <c r="AW40" s="33"/>
      <c r="AX40" s="9"/>
      <c r="AY40" s="34" t="str">
        <f>IF(COUNTIF(AY12:AY36,"B")=0,"",COUNTIF(AY12:AY36,"B"))</f>
        <v/>
      </c>
      <c r="AZ40" s="35"/>
      <c r="BA40" s="33"/>
      <c r="BB40" s="33"/>
      <c r="BC40" s="33"/>
      <c r="BD40" s="9"/>
      <c r="BE40" s="92" t="str">
        <f t="shared" si="24"/>
        <v/>
      </c>
    </row>
    <row r="41" spans="1:59" ht="15.75" customHeight="1" x14ac:dyDescent="0.3">
      <c r="A41" s="166"/>
      <c r="B41" s="101"/>
      <c r="C41" s="167" t="s">
        <v>64</v>
      </c>
      <c r="D41" s="32"/>
      <c r="E41" s="33"/>
      <c r="F41" s="33"/>
      <c r="G41" s="33"/>
      <c r="H41" s="9"/>
      <c r="I41" s="34" t="str">
        <f>IF(COUNTIF(I12:I36,"ÉÉ")=0,"",COUNTIF(I12:I36,"ÉÉ"))</f>
        <v/>
      </c>
      <c r="J41" s="32"/>
      <c r="K41" s="33"/>
      <c r="L41" s="33"/>
      <c r="M41" s="33"/>
      <c r="N41" s="9"/>
      <c r="O41" s="34" t="str">
        <f>IF(COUNTIF(O12:O36,"ÉÉ")=0,"",COUNTIF(O12:O36,"ÉÉ"))</f>
        <v/>
      </c>
      <c r="P41" s="32"/>
      <c r="Q41" s="33"/>
      <c r="R41" s="33"/>
      <c r="S41" s="33"/>
      <c r="T41" s="9"/>
      <c r="U41" s="34" t="str">
        <f>IF(COUNTIF(U12:U36,"ÉÉ")=0,"",COUNTIF(U12:U36,"ÉÉ"))</f>
        <v/>
      </c>
      <c r="V41" s="32"/>
      <c r="W41" s="33"/>
      <c r="X41" s="33"/>
      <c r="Y41" s="33"/>
      <c r="Z41" s="9"/>
      <c r="AA41" s="34" t="str">
        <f>IF(COUNTIF(AA12:AA36,"ÉÉ")=0,"",COUNTIF(AA12:AA36,"ÉÉ"))</f>
        <v/>
      </c>
      <c r="AB41" s="32"/>
      <c r="AC41" s="33"/>
      <c r="AD41" s="33"/>
      <c r="AE41" s="33"/>
      <c r="AF41" s="9"/>
      <c r="AG41" s="34">
        <f>IF(COUNTIF(AG12:AG36,"ÉÉ")=0,"",COUNTIF(AG12:AG36,"ÉÉ"))</f>
        <v>2</v>
      </c>
      <c r="AH41" s="32"/>
      <c r="AI41" s="33"/>
      <c r="AJ41" s="33"/>
      <c r="AK41" s="33"/>
      <c r="AL41" s="9"/>
      <c r="AM41" s="34" t="str">
        <f>IF(COUNTIF(AM12:AM36,"ÉÉ")=0,"",COUNTIF(AM12:AM36,"ÉÉ"))</f>
        <v/>
      </c>
      <c r="AN41" s="32"/>
      <c r="AO41" s="33"/>
      <c r="AP41" s="33"/>
      <c r="AQ41" s="33"/>
      <c r="AR41" s="9"/>
      <c r="AS41" s="34" t="str">
        <f>IF(COUNTIF(AS12:AS36,"ÉÉ")=0,"",COUNTIF(AS12:AS36,"ÉÉ"))</f>
        <v/>
      </c>
      <c r="AT41" s="32"/>
      <c r="AU41" s="33"/>
      <c r="AV41" s="33"/>
      <c r="AW41" s="33"/>
      <c r="AX41" s="9"/>
      <c r="AY41" s="34" t="str">
        <f>IF(COUNTIF(AY12:AY36,"ÉÉ")=0,"",COUNTIF(AY12:AY36,"ÉÉ"))</f>
        <v/>
      </c>
      <c r="AZ41" s="35"/>
      <c r="BA41" s="33"/>
      <c r="BB41" s="33"/>
      <c r="BC41" s="33"/>
      <c r="BD41" s="9"/>
      <c r="BE41" s="92">
        <f t="shared" si="24"/>
        <v>2</v>
      </c>
    </row>
    <row r="42" spans="1:59" ht="15.75" customHeight="1" x14ac:dyDescent="0.3">
      <c r="A42" s="166"/>
      <c r="B42" s="101"/>
      <c r="C42" s="167" t="s">
        <v>65</v>
      </c>
      <c r="D42" s="93"/>
      <c r="E42" s="94"/>
      <c r="F42" s="94"/>
      <c r="G42" s="94"/>
      <c r="H42" s="95"/>
      <c r="I42" s="34" t="str">
        <f>IF(COUNTIF(I12:I36,"ÉÉ(Z)")=0,"",COUNTIF(I12:I36,"ÉÉ(Z)"))</f>
        <v/>
      </c>
      <c r="J42" s="93"/>
      <c r="K42" s="94"/>
      <c r="L42" s="94"/>
      <c r="M42" s="94"/>
      <c r="N42" s="95"/>
      <c r="O42" s="34" t="str">
        <f>IF(COUNTIF(O12:O36,"ÉÉ(Z)")=0,"",COUNTIF(O12:O36,"ÉÉ(Z)"))</f>
        <v/>
      </c>
      <c r="P42" s="93"/>
      <c r="Q42" s="94"/>
      <c r="R42" s="94"/>
      <c r="S42" s="94"/>
      <c r="T42" s="95"/>
      <c r="U42" s="34" t="str">
        <f>IF(COUNTIF(U12:U36,"ÉÉ(Z)")=0,"",COUNTIF(U12:U36,"ÉÉ(Z)"))</f>
        <v/>
      </c>
      <c r="V42" s="93"/>
      <c r="W42" s="94"/>
      <c r="X42" s="94"/>
      <c r="Y42" s="94"/>
      <c r="Z42" s="95"/>
      <c r="AA42" s="34" t="str">
        <f>IF(COUNTIF(AA12:AA36,"ÉÉ(Z)")=0,"",COUNTIF(AA12:AA36,"ÉÉ(Z)"))</f>
        <v/>
      </c>
      <c r="AB42" s="93"/>
      <c r="AC42" s="94"/>
      <c r="AD42" s="94"/>
      <c r="AE42" s="94"/>
      <c r="AF42" s="95"/>
      <c r="AG42" s="34" t="str">
        <f>IF(COUNTIF(AG12:AG36,"ÉÉ(Z)")=0,"",COUNTIF(AG12:AG36,"ÉÉ(Z)"))</f>
        <v/>
      </c>
      <c r="AH42" s="93"/>
      <c r="AI42" s="94"/>
      <c r="AJ42" s="94"/>
      <c r="AK42" s="94"/>
      <c r="AL42" s="95"/>
      <c r="AM42" s="34" t="str">
        <f>IF(COUNTIF(AM12:AM36,"ÉÉ(Z)")=0,"",COUNTIF(AM12:AM36,"ÉÉ(Z)"))</f>
        <v/>
      </c>
      <c r="AN42" s="93"/>
      <c r="AO42" s="94"/>
      <c r="AP42" s="94"/>
      <c r="AQ42" s="94"/>
      <c r="AR42" s="95"/>
      <c r="AS42" s="34" t="str">
        <f>IF(COUNTIF(AS12:AS36,"ÉÉ(Z)")=0,"",COUNTIF(AS12:AS36,"ÉÉ(Z)"))</f>
        <v/>
      </c>
      <c r="AT42" s="93"/>
      <c r="AU42" s="94"/>
      <c r="AV42" s="94"/>
      <c r="AW42" s="94"/>
      <c r="AX42" s="95"/>
      <c r="AY42" s="34" t="str">
        <f>IF(COUNTIF(AY12:AY36,"ÉÉ(Z)")=0,"",COUNTIF(AY12:AY36,"ÉÉ(Z)"))</f>
        <v/>
      </c>
      <c r="AZ42" s="96"/>
      <c r="BA42" s="94"/>
      <c r="BB42" s="94"/>
      <c r="BC42" s="94"/>
      <c r="BD42" s="95"/>
      <c r="BE42" s="92" t="str">
        <f t="shared" si="24"/>
        <v/>
      </c>
    </row>
    <row r="43" spans="1:59" ht="15.75" customHeight="1" x14ac:dyDescent="0.3">
      <c r="A43" s="166"/>
      <c r="B43" s="101"/>
      <c r="C43" s="167" t="s">
        <v>66</v>
      </c>
      <c r="D43" s="32"/>
      <c r="E43" s="33"/>
      <c r="F43" s="33"/>
      <c r="G43" s="33"/>
      <c r="H43" s="9"/>
      <c r="I43" s="34" t="str">
        <f>IF(COUNTIF(I12:I36,"GYJ")=0,"",COUNTIF(I12:I36,"GYJ"))</f>
        <v/>
      </c>
      <c r="J43" s="32"/>
      <c r="K43" s="33"/>
      <c r="L43" s="33"/>
      <c r="M43" s="33"/>
      <c r="N43" s="9"/>
      <c r="O43" s="34" t="str">
        <f>IF(COUNTIF(O12:O36,"GYJ")=0,"",COUNTIF(O12:O36,"GYJ"))</f>
        <v/>
      </c>
      <c r="P43" s="32"/>
      <c r="Q43" s="33"/>
      <c r="R43" s="33"/>
      <c r="S43" s="33"/>
      <c r="T43" s="9"/>
      <c r="U43" s="34" t="str">
        <f>IF(COUNTIF(U12:U36,"GYJ")=0,"",COUNTIF(U12:U36,"GYJ"))</f>
        <v/>
      </c>
      <c r="V43" s="32"/>
      <c r="W43" s="33"/>
      <c r="X43" s="33"/>
      <c r="Y43" s="33"/>
      <c r="Z43" s="9"/>
      <c r="AA43" s="34" t="str">
        <f>IF(COUNTIF(AA12:AA36,"GYJ")=0,"",COUNTIF(AA12:AA36,"GYJ"))</f>
        <v/>
      </c>
      <c r="AB43" s="32"/>
      <c r="AC43" s="33"/>
      <c r="AD43" s="33"/>
      <c r="AE43" s="33"/>
      <c r="AF43" s="9"/>
      <c r="AG43" s="34">
        <f>IF(COUNTIF(AG12:AG36,"GYJ")=0,"",COUNTIF(AG12:AG36,"GYJ"))</f>
        <v>1</v>
      </c>
      <c r="AH43" s="32"/>
      <c r="AI43" s="33"/>
      <c r="AJ43" s="33"/>
      <c r="AK43" s="33"/>
      <c r="AL43" s="9"/>
      <c r="AM43" s="34">
        <f>IF(COUNTIF(AM12:AM36,"GYJ")=0,"",COUNTIF(AM12:AM36,"GYJ"))</f>
        <v>2</v>
      </c>
      <c r="AN43" s="32"/>
      <c r="AO43" s="33"/>
      <c r="AP43" s="33"/>
      <c r="AQ43" s="33"/>
      <c r="AR43" s="9"/>
      <c r="AS43" s="34">
        <f>IF(COUNTIF(AS12:AS36,"GYJ")=0,"",COUNTIF(AS12:AS36,"GYJ"))</f>
        <v>3</v>
      </c>
      <c r="AT43" s="32"/>
      <c r="AU43" s="33"/>
      <c r="AV43" s="33"/>
      <c r="AW43" s="33"/>
      <c r="AX43" s="9"/>
      <c r="AY43" s="34">
        <f>IF(COUNTIF(AY12:AY36,"GYJ")=0,"",COUNTIF(AY12:AY36,"GYJ"))</f>
        <v>1</v>
      </c>
      <c r="AZ43" s="35"/>
      <c r="BA43" s="33"/>
      <c r="BB43" s="33"/>
      <c r="BC43" s="33"/>
      <c r="BD43" s="9"/>
      <c r="BE43" s="92">
        <f t="shared" si="24"/>
        <v>7</v>
      </c>
    </row>
    <row r="44" spans="1:59" ht="15.75" customHeight="1" x14ac:dyDescent="0.25">
      <c r="A44" s="166"/>
      <c r="B44" s="168"/>
      <c r="C44" s="167" t="s">
        <v>67</v>
      </c>
      <c r="D44" s="32"/>
      <c r="E44" s="33"/>
      <c r="F44" s="33"/>
      <c r="G44" s="33"/>
      <c r="H44" s="9"/>
      <c r="I44" s="34" t="str">
        <f>IF(COUNTIF(I12:I36,"GYJ(Z)")=0,"",COUNTIF(I12:I36,"GYJ(Z)"))</f>
        <v/>
      </c>
      <c r="J44" s="32"/>
      <c r="K44" s="33"/>
      <c r="L44" s="33"/>
      <c r="M44" s="33"/>
      <c r="N44" s="9"/>
      <c r="O44" s="34" t="str">
        <f>IF(COUNTIF(O12:O36,"GYJ(Z)")=0,"",COUNTIF(O12:O36,"GYJ(Z)"))</f>
        <v/>
      </c>
      <c r="P44" s="32"/>
      <c r="Q44" s="33"/>
      <c r="R44" s="33"/>
      <c r="S44" s="33"/>
      <c r="T44" s="9"/>
      <c r="U44" s="34" t="str">
        <f>IF(COUNTIF(U12:U36,"GYJ(Z)")=0,"",COUNTIF(U12:U36,"GYJ(Z)"))</f>
        <v/>
      </c>
      <c r="V44" s="32"/>
      <c r="W44" s="33"/>
      <c r="X44" s="33"/>
      <c r="Y44" s="33"/>
      <c r="Z44" s="9"/>
      <c r="AA44" s="34" t="str">
        <f>IF(COUNTIF(AA12:AA36,"GYJ(Z)")=0,"",COUNTIF(AA12:AA36,"GYJ(Z)"))</f>
        <v/>
      </c>
      <c r="AB44" s="32"/>
      <c r="AC44" s="33"/>
      <c r="AD44" s="33"/>
      <c r="AE44" s="33"/>
      <c r="AF44" s="9"/>
      <c r="AG44" s="34" t="str">
        <f>IF(COUNTIF(AG12:AG36,"GYJ(Z)")=0,"",COUNTIF(AG12:AG36,"GYJ(Z)"))</f>
        <v/>
      </c>
      <c r="AH44" s="32"/>
      <c r="AI44" s="33"/>
      <c r="AJ44" s="33"/>
      <c r="AK44" s="33"/>
      <c r="AL44" s="9"/>
      <c r="AM44" s="34">
        <f>IF(COUNTIF(AM12:AM36,"GYJ(Z)")=0,"",COUNTIF(AM12:AM36,"GYJ(Z)"))</f>
        <v>1</v>
      </c>
      <c r="AN44" s="32"/>
      <c r="AO44" s="33"/>
      <c r="AP44" s="33"/>
      <c r="AQ44" s="33"/>
      <c r="AR44" s="9"/>
      <c r="AS44" s="34">
        <f>IF(COUNTIF(AS12:AS36,"GYJ(Z)")=0,"",COUNTIF(AS12:AS36,"GYJ(Z)"))</f>
        <v>1</v>
      </c>
      <c r="AT44" s="32"/>
      <c r="AU44" s="33"/>
      <c r="AV44" s="33"/>
      <c r="AW44" s="33"/>
      <c r="AX44" s="9"/>
      <c r="AY44" s="34" t="str">
        <f>IF(COUNTIF(AY12:AY36,"GYJ(Z)")=0,"",COUNTIF(AY12:AY36,"GYJ(Z)"))</f>
        <v/>
      </c>
      <c r="AZ44" s="35"/>
      <c r="BA44" s="33"/>
      <c r="BB44" s="33"/>
      <c r="BC44" s="33"/>
      <c r="BD44" s="9"/>
      <c r="BE44" s="92">
        <f t="shared" si="24"/>
        <v>2</v>
      </c>
    </row>
    <row r="45" spans="1:59" ht="15.75" customHeight="1" x14ac:dyDescent="0.3">
      <c r="A45" s="166"/>
      <c r="B45" s="101"/>
      <c r="C45" s="31" t="s">
        <v>35</v>
      </c>
      <c r="D45" s="32"/>
      <c r="E45" s="33"/>
      <c r="F45" s="33"/>
      <c r="G45" s="33"/>
      <c r="H45" s="9"/>
      <c r="I45" s="34" t="str">
        <f>IF(COUNTIF(I12:I36,"K")=0,"",COUNTIF(I12:I36,"K"))</f>
        <v/>
      </c>
      <c r="J45" s="32"/>
      <c r="K45" s="33"/>
      <c r="L45" s="33"/>
      <c r="M45" s="33"/>
      <c r="N45" s="9"/>
      <c r="O45" s="34" t="str">
        <f>IF(COUNTIF(O12:O36,"K")=0,"",COUNTIF(O12:O36,"K"))</f>
        <v/>
      </c>
      <c r="P45" s="32"/>
      <c r="Q45" s="33"/>
      <c r="R45" s="33"/>
      <c r="S45" s="33"/>
      <c r="T45" s="9"/>
      <c r="U45" s="34" t="str">
        <f>IF(COUNTIF(U12:U36,"K")=0,"",COUNTIF(U12:U36,"K"))</f>
        <v/>
      </c>
      <c r="V45" s="32"/>
      <c r="W45" s="33"/>
      <c r="X45" s="33"/>
      <c r="Y45" s="33"/>
      <c r="Z45" s="9"/>
      <c r="AA45" s="34" t="str">
        <f>IF(COUNTIF(AA12:AA36,"K")=0,"",COUNTIF(AA12:AA36,"K"))</f>
        <v/>
      </c>
      <c r="AB45" s="32"/>
      <c r="AC45" s="33"/>
      <c r="AD45" s="33"/>
      <c r="AE45" s="33"/>
      <c r="AF45" s="9"/>
      <c r="AG45" s="34" t="str">
        <f>IF(COUNTIF(AG12:AG36,"K")=0,"",COUNTIF(AG12:AG36,"K"))</f>
        <v/>
      </c>
      <c r="AH45" s="32"/>
      <c r="AI45" s="33"/>
      <c r="AJ45" s="33"/>
      <c r="AK45" s="33"/>
      <c r="AL45" s="9"/>
      <c r="AM45" s="34">
        <f>IF(COUNTIF(AM12:AM36,"K")=0,"",COUNTIF(AM12:AM36,"K"))</f>
        <v>1</v>
      </c>
      <c r="AN45" s="32"/>
      <c r="AO45" s="33"/>
      <c r="AP45" s="33"/>
      <c r="AQ45" s="33"/>
      <c r="AR45" s="9"/>
      <c r="AS45" s="34" t="str">
        <f>IF(COUNTIF(AS12:AS36,"K")=0,"",COUNTIF(AS12:AS36,"K"))</f>
        <v/>
      </c>
      <c r="AT45" s="32"/>
      <c r="AU45" s="33"/>
      <c r="AV45" s="33"/>
      <c r="AW45" s="33"/>
      <c r="AX45" s="9"/>
      <c r="AY45" s="34" t="str">
        <f>IF(COUNTIF(AY12:AY36,"K")=0,"",COUNTIF(AY12:AY36,"K"))</f>
        <v/>
      </c>
      <c r="AZ45" s="35"/>
      <c r="BA45" s="33"/>
      <c r="BB45" s="33"/>
      <c r="BC45" s="33"/>
      <c r="BD45" s="9"/>
      <c r="BE45" s="92">
        <f t="shared" si="24"/>
        <v>1</v>
      </c>
    </row>
    <row r="46" spans="1:59" ht="15.75" customHeight="1" x14ac:dyDescent="0.3">
      <c r="A46" s="166"/>
      <c r="B46" s="101"/>
      <c r="C46" s="31" t="s">
        <v>36</v>
      </c>
      <c r="D46" s="32"/>
      <c r="E46" s="33"/>
      <c r="F46" s="33"/>
      <c r="G46" s="33"/>
      <c r="H46" s="9"/>
      <c r="I46" s="34" t="str">
        <f>IF(COUNTIF(I12:I36,"K(Z)")=0,"",COUNTIF(I12:I36,"K(Z)"))</f>
        <v/>
      </c>
      <c r="J46" s="32"/>
      <c r="K46" s="33"/>
      <c r="L46" s="33"/>
      <c r="M46" s="33"/>
      <c r="N46" s="9"/>
      <c r="O46" s="34" t="str">
        <f>IF(COUNTIF(O12:O36,"K(Z)")=0,"",COUNTIF(O12:O36,"K(Z)"))</f>
        <v/>
      </c>
      <c r="P46" s="32"/>
      <c r="Q46" s="33"/>
      <c r="R46" s="33"/>
      <c r="S46" s="33"/>
      <c r="T46" s="9"/>
      <c r="U46" s="34" t="str">
        <f>IF(COUNTIF(U12:U36,"K(Z)")=0,"",COUNTIF(U12:U36,"K(Z)"))</f>
        <v/>
      </c>
      <c r="V46" s="32"/>
      <c r="W46" s="33"/>
      <c r="X46" s="33"/>
      <c r="Y46" s="33"/>
      <c r="Z46" s="9"/>
      <c r="AA46" s="34" t="str">
        <f>IF(COUNTIF(AA12:AA36,"K(Z)")=0,"",COUNTIF(AA12:AA36,"K(Z)"))</f>
        <v/>
      </c>
      <c r="AB46" s="32"/>
      <c r="AC46" s="33"/>
      <c r="AD46" s="33"/>
      <c r="AE46" s="33"/>
      <c r="AF46" s="9"/>
      <c r="AG46" s="34" t="str">
        <f>IF(COUNTIF(AG12:AG36,"K(Z)")=0,"",COUNTIF(AG12:AG36,"K(Z)"))</f>
        <v/>
      </c>
      <c r="AH46" s="32"/>
      <c r="AI46" s="33"/>
      <c r="AJ46" s="33"/>
      <c r="AK46" s="33"/>
      <c r="AL46" s="9"/>
      <c r="AM46" s="34">
        <f>IF(COUNTIF(AM12:AM36,"K(Z)")=0,"",COUNTIF(AM12:AM36,"K(Z)"))</f>
        <v>1</v>
      </c>
      <c r="AN46" s="32"/>
      <c r="AO46" s="33"/>
      <c r="AP46" s="33"/>
      <c r="AQ46" s="33"/>
      <c r="AR46" s="9"/>
      <c r="AS46" s="34" t="str">
        <f>IF(COUNTIF(AS12:AS36,"K(Z)")=0,"",COUNTIF(AS12:AS36,"K(Z)"))</f>
        <v/>
      </c>
      <c r="AT46" s="32"/>
      <c r="AU46" s="33"/>
      <c r="AV46" s="33"/>
      <c r="AW46" s="33"/>
      <c r="AX46" s="9"/>
      <c r="AY46" s="34" t="str">
        <f>IF(COUNTIF(AY12:AY36,"K(Z)")=0,"",COUNTIF(AY12:AY36,"K(Z)"))</f>
        <v/>
      </c>
      <c r="AZ46" s="35"/>
      <c r="BA46" s="33"/>
      <c r="BB46" s="33"/>
      <c r="BC46" s="33"/>
      <c r="BD46" s="9"/>
      <c r="BE46" s="92">
        <f t="shared" si="24"/>
        <v>1</v>
      </c>
    </row>
    <row r="47" spans="1:59" ht="15.75" customHeight="1" x14ac:dyDescent="0.3">
      <c r="A47" s="166"/>
      <c r="B47" s="101"/>
      <c r="C47" s="167" t="s">
        <v>25</v>
      </c>
      <c r="D47" s="32"/>
      <c r="E47" s="33"/>
      <c r="F47" s="33"/>
      <c r="G47" s="33"/>
      <c r="H47" s="9"/>
      <c r="I47" s="34" t="str">
        <f>IF(COUNTIF(I12:I36,"AV")=0,"",COUNTIF(I12:I36,"AV"))</f>
        <v/>
      </c>
      <c r="J47" s="32"/>
      <c r="K47" s="33"/>
      <c r="L47" s="33"/>
      <c r="M47" s="33"/>
      <c r="N47" s="9"/>
      <c r="O47" s="34" t="str">
        <f>IF(COUNTIF(O12:O36,"AV")=0,"",COUNTIF(O12:O36,"AV"))</f>
        <v/>
      </c>
      <c r="P47" s="32"/>
      <c r="Q47" s="33"/>
      <c r="R47" s="33"/>
      <c r="S47" s="33"/>
      <c r="T47" s="9"/>
      <c r="U47" s="34" t="str">
        <f>IF(COUNTIF(U12:U36,"AV")=0,"",COUNTIF(U12:U36,"AV"))</f>
        <v/>
      </c>
      <c r="V47" s="32"/>
      <c r="W47" s="33"/>
      <c r="X47" s="33"/>
      <c r="Y47" s="33"/>
      <c r="Z47" s="9"/>
      <c r="AA47" s="34" t="str">
        <f>IF(COUNTIF(AA12:AA36,"AV")=0,"",COUNTIF(AA12:AA36,"AV"))</f>
        <v/>
      </c>
      <c r="AB47" s="32"/>
      <c r="AC47" s="33"/>
      <c r="AD47" s="33"/>
      <c r="AE47" s="33"/>
      <c r="AF47" s="9"/>
      <c r="AG47" s="34" t="str">
        <f>IF(COUNTIF(AG12:AG36,"AV")=0,"",COUNTIF(AG12:AG36,"AV"))</f>
        <v/>
      </c>
      <c r="AH47" s="32"/>
      <c r="AI47" s="33"/>
      <c r="AJ47" s="33"/>
      <c r="AK47" s="33"/>
      <c r="AL47" s="9"/>
      <c r="AM47" s="34" t="str">
        <f>IF(COUNTIF(AM12:AM36,"AV")=0,"",COUNTIF(AM12:AM36,"AV"))</f>
        <v/>
      </c>
      <c r="AN47" s="32"/>
      <c r="AO47" s="33"/>
      <c r="AP47" s="33"/>
      <c r="AQ47" s="33"/>
      <c r="AR47" s="9"/>
      <c r="AS47" s="34" t="str">
        <f>IF(COUNTIF(AS12:AS36,"AV")=0,"",COUNTIF(AS12:AS36,"AV"))</f>
        <v/>
      </c>
      <c r="AT47" s="32"/>
      <c r="AU47" s="33"/>
      <c r="AV47" s="33"/>
      <c r="AW47" s="33"/>
      <c r="AX47" s="9"/>
      <c r="AY47" s="34" t="str">
        <f>IF(COUNTIF(AY12:AY36,"AV")=0,"",COUNTIF(AY12:AY36,"AV"))</f>
        <v/>
      </c>
      <c r="AZ47" s="35"/>
      <c r="BA47" s="33"/>
      <c r="BB47" s="33"/>
      <c r="BC47" s="33"/>
      <c r="BD47" s="9"/>
      <c r="BE47" s="92" t="str">
        <f t="shared" si="24"/>
        <v/>
      </c>
    </row>
    <row r="48" spans="1:59" ht="15.75" customHeight="1" x14ac:dyDescent="0.3">
      <c r="A48" s="166"/>
      <c r="B48" s="101"/>
      <c r="C48" s="167" t="s">
        <v>68</v>
      </c>
      <c r="D48" s="32"/>
      <c r="E48" s="33"/>
      <c r="F48" s="33"/>
      <c r="G48" s="33"/>
      <c r="H48" s="9"/>
      <c r="I48" s="34" t="str">
        <f>IF(COUNTIF(I12:I36,"KV")=0,"",COUNTIF(I12:I36,"KV"))</f>
        <v/>
      </c>
      <c r="J48" s="32"/>
      <c r="K48" s="33"/>
      <c r="L48" s="33"/>
      <c r="M48" s="33"/>
      <c r="N48" s="9"/>
      <c r="O48" s="34" t="str">
        <f>IF(COUNTIF(O12:O36,"KV")=0,"",COUNTIF(O12:O36,"KV"))</f>
        <v/>
      </c>
      <c r="P48" s="32"/>
      <c r="Q48" s="33"/>
      <c r="R48" s="33"/>
      <c r="S48" s="33"/>
      <c r="T48" s="9"/>
      <c r="U48" s="34" t="str">
        <f>IF(COUNTIF(U12:U36,"KV")=0,"",COUNTIF(U12:U36,"KV"))</f>
        <v/>
      </c>
      <c r="V48" s="32"/>
      <c r="W48" s="33"/>
      <c r="X48" s="33"/>
      <c r="Y48" s="33"/>
      <c r="Z48" s="9"/>
      <c r="AA48" s="34" t="str">
        <f>IF(COUNTIF(AA12:AA36,"KV")=0,"",COUNTIF(AA12:AA36,"KV"))</f>
        <v/>
      </c>
      <c r="AB48" s="32"/>
      <c r="AC48" s="33"/>
      <c r="AD48" s="33"/>
      <c r="AE48" s="33"/>
      <c r="AF48" s="9"/>
      <c r="AG48" s="34" t="str">
        <f>IF(COUNTIF(AG12:AG36,"KV")=0,"",COUNTIF(AG12:AG36,"KV"))</f>
        <v/>
      </c>
      <c r="AH48" s="32"/>
      <c r="AI48" s="33"/>
      <c r="AJ48" s="33"/>
      <c r="AK48" s="33"/>
      <c r="AL48" s="9"/>
      <c r="AM48" s="34" t="str">
        <f>IF(COUNTIF(AM12:AM36,"KV")=0,"",COUNTIF(AM12:AM36,"KV"))</f>
        <v/>
      </c>
      <c r="AN48" s="32"/>
      <c r="AO48" s="33"/>
      <c r="AP48" s="33"/>
      <c r="AQ48" s="33"/>
      <c r="AR48" s="9"/>
      <c r="AS48" s="34" t="str">
        <f>IF(COUNTIF(AS12:AS36,"KV")=0,"",COUNTIF(AS12:AS36,"KV"))</f>
        <v/>
      </c>
      <c r="AT48" s="32"/>
      <c r="AU48" s="33"/>
      <c r="AV48" s="33"/>
      <c r="AW48" s="33"/>
      <c r="AX48" s="9"/>
      <c r="AY48" s="34" t="str">
        <f>IF(COUNTIF(AY12:AY36,"KV")=0,"",COUNTIF(AY12:AY36,"KV"))</f>
        <v/>
      </c>
      <c r="AZ48" s="35"/>
      <c r="BA48" s="33"/>
      <c r="BB48" s="33"/>
      <c r="BC48" s="33"/>
      <c r="BD48" s="9"/>
      <c r="BE48" s="92" t="str">
        <f t="shared" si="24"/>
        <v/>
      </c>
    </row>
    <row r="49" spans="1:57" ht="15.75" customHeight="1" x14ac:dyDescent="0.3">
      <c r="A49" s="166"/>
      <c r="B49" s="101"/>
      <c r="C49" s="167" t="s">
        <v>69</v>
      </c>
      <c r="D49" s="40"/>
      <c r="E49" s="41"/>
      <c r="F49" s="41"/>
      <c r="G49" s="41"/>
      <c r="H49" s="19"/>
      <c r="I49" s="34" t="str">
        <f>IF(COUNTIF(I12:I36,"SZG")=0,"",COUNTIF(I12:I36,"SZG"))</f>
        <v/>
      </c>
      <c r="J49" s="40"/>
      <c r="K49" s="41"/>
      <c r="L49" s="41"/>
      <c r="M49" s="41"/>
      <c r="N49" s="19"/>
      <c r="O49" s="34" t="str">
        <f>IF(COUNTIF(O12:O36,"SZG")=0,"",COUNTIF(O12:O36,"SZG"))</f>
        <v/>
      </c>
      <c r="P49" s="40"/>
      <c r="Q49" s="41"/>
      <c r="R49" s="41"/>
      <c r="S49" s="41"/>
      <c r="T49" s="19"/>
      <c r="U49" s="34" t="str">
        <f>IF(COUNTIF(U12:U36,"SZG")=0,"",COUNTIF(U12:U36,"SZG"))</f>
        <v/>
      </c>
      <c r="V49" s="40"/>
      <c r="W49" s="41"/>
      <c r="X49" s="41"/>
      <c r="Y49" s="41"/>
      <c r="Z49" s="19"/>
      <c r="AA49" s="34" t="str">
        <f>IF(COUNTIF(AA12:AA36,"SZG")=0,"",COUNTIF(AA12:AA36,"SZG"))</f>
        <v/>
      </c>
      <c r="AB49" s="40"/>
      <c r="AC49" s="41"/>
      <c r="AD49" s="41"/>
      <c r="AE49" s="41"/>
      <c r="AF49" s="19"/>
      <c r="AG49" s="34" t="str">
        <f>IF(COUNTIF(AG12:AG36,"SZG")=0,"",COUNTIF(AG12:AG36,"SZG"))</f>
        <v/>
      </c>
      <c r="AH49" s="40"/>
      <c r="AI49" s="41"/>
      <c r="AJ49" s="41"/>
      <c r="AK49" s="41"/>
      <c r="AL49" s="19"/>
      <c r="AM49" s="34" t="str">
        <f>IF(COUNTIF(AM12:AM36,"SZG")=0,"",COUNTIF(AM12:AM36,"SZG"))</f>
        <v/>
      </c>
      <c r="AN49" s="40"/>
      <c r="AO49" s="41"/>
      <c r="AP49" s="41"/>
      <c r="AQ49" s="41"/>
      <c r="AR49" s="19"/>
      <c r="AS49" s="34" t="str">
        <f>IF(COUNTIF(AS12:AS36,"SZG")=0,"",COUNTIF(AS12:AS36,"SZG"))</f>
        <v/>
      </c>
      <c r="AT49" s="40"/>
      <c r="AU49" s="41"/>
      <c r="AV49" s="41"/>
      <c r="AW49" s="41"/>
      <c r="AX49" s="19"/>
      <c r="AY49" s="34" t="str">
        <f>IF(COUNTIF(AY12:AY36,"SZG")=0,"",COUNTIF(AY12:AY36,"SZG"))</f>
        <v/>
      </c>
      <c r="AZ49" s="35"/>
      <c r="BA49" s="33"/>
      <c r="BB49" s="33"/>
      <c r="BC49" s="33"/>
      <c r="BD49" s="9"/>
      <c r="BE49" s="92" t="str">
        <f t="shared" si="24"/>
        <v/>
      </c>
    </row>
    <row r="50" spans="1:57" ht="15.75" customHeight="1" x14ac:dyDescent="0.3">
      <c r="A50" s="166"/>
      <c r="B50" s="101"/>
      <c r="C50" s="167" t="s">
        <v>70</v>
      </c>
      <c r="D50" s="40"/>
      <c r="E50" s="41"/>
      <c r="F50" s="41"/>
      <c r="G50" s="41"/>
      <c r="H50" s="19"/>
      <c r="I50" s="34" t="str">
        <f>IF(COUNTIF(I12:I36,"ZV")=0,"",COUNTIF(I12:I36,"ZV"))</f>
        <v/>
      </c>
      <c r="J50" s="40"/>
      <c r="K50" s="41"/>
      <c r="L50" s="41"/>
      <c r="M50" s="41"/>
      <c r="N50" s="19"/>
      <c r="O50" s="34" t="str">
        <f>IF(COUNTIF(O12:O36,"ZV")=0,"",COUNTIF(O12:O36,"ZV"))</f>
        <v/>
      </c>
      <c r="P50" s="40"/>
      <c r="Q50" s="41"/>
      <c r="R50" s="41"/>
      <c r="S50" s="41"/>
      <c r="T50" s="19"/>
      <c r="U50" s="34" t="str">
        <f>IF(COUNTIF(U12:U36,"ZV")=0,"",COUNTIF(U12:U36,"ZV"))</f>
        <v/>
      </c>
      <c r="V50" s="40"/>
      <c r="W50" s="41"/>
      <c r="X50" s="41"/>
      <c r="Y50" s="41"/>
      <c r="Z50" s="19"/>
      <c r="AA50" s="34" t="str">
        <f>IF(COUNTIF(AA12:AA36,"ZV")=0,"",COUNTIF(AA12:AA36,"ZV"))</f>
        <v/>
      </c>
      <c r="AB50" s="40"/>
      <c r="AC50" s="41"/>
      <c r="AD50" s="41"/>
      <c r="AE50" s="41"/>
      <c r="AF50" s="19"/>
      <c r="AG50" s="34" t="str">
        <f>IF(COUNTIF(AG12:AG36,"ZV")=0,"",COUNTIF(AG12:AG36,"ZV"))</f>
        <v/>
      </c>
      <c r="AH50" s="40"/>
      <c r="AI50" s="41"/>
      <c r="AJ50" s="41"/>
      <c r="AK50" s="41"/>
      <c r="AL50" s="19"/>
      <c r="AM50" s="34" t="str">
        <f>IF(COUNTIF(AM12:AM36,"ZV")=0,"",COUNTIF(AM12:AM36,"ZV"))</f>
        <v/>
      </c>
      <c r="AN50" s="40"/>
      <c r="AO50" s="41"/>
      <c r="AP50" s="41"/>
      <c r="AQ50" s="41"/>
      <c r="AR50" s="19"/>
      <c r="AS50" s="34" t="str">
        <f>IF(COUNTIF(AS12:AS36,"ZV")=0,"",COUNTIF(AS12:AS36,"ZV"))</f>
        <v/>
      </c>
      <c r="AT50" s="40"/>
      <c r="AU50" s="41"/>
      <c r="AV50" s="41"/>
      <c r="AW50" s="41"/>
      <c r="AX50" s="19"/>
      <c r="AY50" s="34" t="str">
        <f>IF(COUNTIF(AY12:AY36,"ZV")=0,"",COUNTIF(AY12:AY36,"ZV"))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thickBot="1" x14ac:dyDescent="0.35">
      <c r="A51" s="42"/>
      <c r="B51" s="28"/>
      <c r="C51" s="29" t="s">
        <v>26</v>
      </c>
      <c r="D51" s="43"/>
      <c r="E51" s="44"/>
      <c r="F51" s="44"/>
      <c r="G51" s="44"/>
      <c r="H51" s="45"/>
      <c r="I51" s="46" t="str">
        <f>IF(SUM(I39:I50)=0,"",SUM(I39:I50))</f>
        <v/>
      </c>
      <c r="J51" s="43"/>
      <c r="K51" s="44"/>
      <c r="L51" s="44"/>
      <c r="M51" s="44"/>
      <c r="N51" s="45"/>
      <c r="O51" s="46" t="str">
        <f>IF(SUM(O39:O50)=0,"",SUM(O39:O50))</f>
        <v/>
      </c>
      <c r="P51" s="43"/>
      <c r="Q51" s="44"/>
      <c r="R51" s="44"/>
      <c r="S51" s="44"/>
      <c r="T51" s="45"/>
      <c r="U51" s="46" t="str">
        <f>IF(SUM(U39:U50)=0,"",SUM(U39:U50))</f>
        <v/>
      </c>
      <c r="V51" s="43"/>
      <c r="W51" s="44"/>
      <c r="X51" s="44"/>
      <c r="Y51" s="44"/>
      <c r="Z51" s="45"/>
      <c r="AA51" s="46" t="str">
        <f>IF(SUM(AA39:AA50)=0,"",SUM(AA39:AA50))</f>
        <v/>
      </c>
      <c r="AB51" s="43"/>
      <c r="AC51" s="44"/>
      <c r="AD51" s="44"/>
      <c r="AE51" s="44"/>
      <c r="AF51" s="45"/>
      <c r="AG51" s="46">
        <f>IF(SUM(AG39:AG50)=0,"",SUM(AG39:AG50))</f>
        <v>3</v>
      </c>
      <c r="AH51" s="43"/>
      <c r="AI51" s="44"/>
      <c r="AJ51" s="44"/>
      <c r="AK51" s="44"/>
      <c r="AL51" s="45"/>
      <c r="AM51" s="46">
        <f>IF(SUM(AM39:AM50)=0,"",SUM(AM39:AM50))</f>
        <v>5</v>
      </c>
      <c r="AN51" s="43"/>
      <c r="AO51" s="44"/>
      <c r="AP51" s="44"/>
      <c r="AQ51" s="44"/>
      <c r="AR51" s="45"/>
      <c r="AS51" s="46">
        <f>IF(SUM(AS39:AS50)=0,"",SUM(AS39:AS50))</f>
        <v>4</v>
      </c>
      <c r="AT51" s="43"/>
      <c r="AU51" s="44"/>
      <c r="AV51" s="44"/>
      <c r="AW51" s="44"/>
      <c r="AX51" s="45"/>
      <c r="AY51" s="46">
        <f>IF(SUM(AY39:AY50)=0,"",SUM(AY39:AY50))</f>
        <v>1</v>
      </c>
      <c r="AZ51" s="47"/>
      <c r="BA51" s="44"/>
      <c r="BB51" s="44"/>
      <c r="BC51" s="44"/>
      <c r="BD51" s="45"/>
      <c r="BE51" s="92">
        <f t="shared" si="24"/>
        <v>13</v>
      </c>
    </row>
    <row r="52" spans="1:57" ht="15.75" customHeight="1" thickTop="1" x14ac:dyDescent="0.25">
      <c r="B52" s="170"/>
      <c r="C52" s="170"/>
    </row>
    <row r="53" spans="1:57" ht="15.75" customHeight="1" x14ac:dyDescent="0.25">
      <c r="B53" s="170"/>
      <c r="C53" s="170"/>
    </row>
    <row r="54" spans="1:57" ht="15.75" customHeight="1" x14ac:dyDescent="0.25">
      <c r="B54" s="170"/>
      <c r="C54" s="170"/>
    </row>
    <row r="55" spans="1:57" ht="15.75" customHeight="1" x14ac:dyDescent="0.25">
      <c r="B55" s="170"/>
      <c r="C55" s="170"/>
    </row>
    <row r="56" spans="1:57" ht="15.75" customHeight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/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</sheetData>
  <sheetProtection selectLockedCells="1"/>
  <protectedRanges>
    <protectedRange sqref="C38" name="Tartomány4"/>
    <protectedRange sqref="C50:C51" name="Tartomány4_1"/>
  </protectedRanges>
  <mergeCells count="65">
    <mergeCell ref="D33:AA33"/>
    <mergeCell ref="AB33:AY33"/>
    <mergeCell ref="AZ33:BE33"/>
    <mergeCell ref="A37:AA37"/>
    <mergeCell ref="A38:AA38"/>
    <mergeCell ref="BB8:BC8"/>
    <mergeCell ref="BD8:BD9"/>
    <mergeCell ref="BE8:BE9"/>
    <mergeCell ref="D27:AA27"/>
    <mergeCell ref="AB27:AY27"/>
    <mergeCell ref="AZ27:BE27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BG163"/>
  <sheetViews>
    <sheetView zoomScale="80" zoomScaleNormal="80" workbookViewId="0">
      <pane xSplit="3" ySplit="11" topLeftCell="V12" activePane="bottomRight" state="frozen"/>
      <selection activeCell="A6" sqref="A6"/>
      <selection pane="topRight" activeCell="D6" sqref="D6"/>
      <selection pane="bottomLeft" activeCell="A12" sqref="A12"/>
      <selection pane="bottomRight" activeCell="G23" sqref="G23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6640625" style="109" customWidth="1"/>
    <col min="6" max="6" width="5.5" style="109" customWidth="1"/>
    <col min="7" max="7" width="6.66406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6640625" style="109" customWidth="1"/>
    <col min="12" max="12" width="5.5" style="109" customWidth="1"/>
    <col min="13" max="13" width="6.66406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6640625" style="109" customWidth="1"/>
    <col min="18" max="18" width="5.5" style="109" bestFit="1" customWidth="1"/>
    <col min="19" max="19" width="6.66406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6640625" style="109" customWidth="1"/>
    <col min="24" max="24" width="5.5" style="109" bestFit="1" customWidth="1"/>
    <col min="25" max="25" width="6.66406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6640625" style="109" customWidth="1"/>
    <col min="30" max="30" width="5.5" style="109" customWidth="1"/>
    <col min="31" max="31" width="6.66406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6640625" style="109" customWidth="1"/>
    <col min="36" max="36" width="5.5" style="109" customWidth="1"/>
    <col min="37" max="37" width="6.66406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6640625" style="109" customWidth="1"/>
    <col min="42" max="42" width="5.5" style="109" bestFit="1" customWidth="1"/>
    <col min="43" max="43" width="6.6640625" style="109" customWidth="1"/>
    <col min="44" max="44" width="5.5" style="109" customWidth="1"/>
    <col min="45" max="45" width="6.6640625" style="109" customWidth="1"/>
    <col min="46" max="46" width="5.5" style="109" bestFit="1" customWidth="1"/>
    <col min="47" max="47" width="6.6640625" style="109" customWidth="1"/>
    <col min="48" max="48" width="5.5" style="109" bestFit="1" customWidth="1"/>
    <col min="49" max="49" width="6.6640625" style="109" customWidth="1"/>
    <col min="50" max="50" width="5.5" style="109" customWidth="1"/>
    <col min="51" max="51" width="5.6640625" style="109" bestFit="1" customWidth="1"/>
    <col min="52" max="52" width="6.6640625" style="109" bestFit="1" customWidth="1"/>
    <col min="53" max="53" width="11" style="109" bestFit="1" customWidth="1"/>
    <col min="54" max="54" width="6.6640625" style="109" bestFit="1" customWidth="1"/>
    <col min="55" max="55" width="8.1640625" style="109" bestFit="1" customWidth="1"/>
    <col min="56" max="56" width="6.6640625" style="109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s="362" customFormat="1" ht="22.35" customHeight="1" x14ac:dyDescent="0.2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</row>
    <row r="2" spans="1:59" s="362" customFormat="1" ht="22.35" customHeight="1" x14ac:dyDescent="0.2">
      <c r="A2" s="479" t="s">
        <v>124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</row>
    <row r="3" spans="1:59" s="362" customFormat="1" ht="23.25" x14ac:dyDescent="0.2">
      <c r="A3" s="525" t="s">
        <v>545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</row>
    <row r="4" spans="1:59" s="110" customFormat="1" ht="23.25" x14ac:dyDescent="0.2">
      <c r="A4" s="479" t="s">
        <v>546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</row>
    <row r="5" spans="1:59" s="362" customFormat="1" ht="24" customHeight="1" thickBot="1" x14ac:dyDescent="0.25">
      <c r="A5" s="478" t="s">
        <v>81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78"/>
      <c r="AY5" s="478"/>
      <c r="AZ5" s="478"/>
      <c r="BA5" s="478"/>
      <c r="BB5" s="478"/>
      <c r="BC5" s="478"/>
      <c r="BD5" s="478"/>
      <c r="BE5" s="478"/>
    </row>
    <row r="6" spans="1:59" ht="33" customHeight="1" thickTop="1" thickBot="1" x14ac:dyDescent="0.25">
      <c r="A6" s="539" t="s">
        <v>1</v>
      </c>
      <c r="B6" s="542" t="s">
        <v>2</v>
      </c>
      <c r="C6" s="545" t="s">
        <v>3</v>
      </c>
      <c r="D6" s="516" t="s">
        <v>4</v>
      </c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16" t="s">
        <v>4</v>
      </c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Q6" s="555"/>
      <c r="AR6" s="555"/>
      <c r="AS6" s="555"/>
      <c r="AT6" s="555"/>
      <c r="AU6" s="555"/>
      <c r="AV6" s="555"/>
      <c r="AW6" s="555"/>
      <c r="AX6" s="555"/>
      <c r="AY6" s="555"/>
      <c r="AZ6" s="548" t="s">
        <v>5</v>
      </c>
      <c r="BA6" s="560"/>
      <c r="BB6" s="560"/>
      <c r="BC6" s="560"/>
      <c r="BD6" s="560"/>
      <c r="BE6" s="561"/>
      <c r="BF6" s="497" t="s">
        <v>51</v>
      </c>
      <c r="BG6" s="497" t="s">
        <v>52</v>
      </c>
    </row>
    <row r="7" spans="1:59" ht="15.75" customHeight="1" x14ac:dyDescent="0.2">
      <c r="A7" s="540"/>
      <c r="B7" s="543"/>
      <c r="C7" s="546"/>
      <c r="D7" s="518" t="s">
        <v>6</v>
      </c>
      <c r="E7" s="519"/>
      <c r="F7" s="519"/>
      <c r="G7" s="519"/>
      <c r="H7" s="519"/>
      <c r="I7" s="520"/>
      <c r="J7" s="521" t="s">
        <v>7</v>
      </c>
      <c r="K7" s="519"/>
      <c r="L7" s="519"/>
      <c r="M7" s="519"/>
      <c r="N7" s="519"/>
      <c r="O7" s="522"/>
      <c r="P7" s="518" t="s">
        <v>8</v>
      </c>
      <c r="Q7" s="519"/>
      <c r="R7" s="519"/>
      <c r="S7" s="519"/>
      <c r="T7" s="519"/>
      <c r="U7" s="520"/>
      <c r="V7" s="521" t="s">
        <v>9</v>
      </c>
      <c r="W7" s="519"/>
      <c r="X7" s="519"/>
      <c r="Y7" s="519"/>
      <c r="Z7" s="519"/>
      <c r="AA7" s="520"/>
      <c r="AB7" s="518" t="s">
        <v>10</v>
      </c>
      <c r="AC7" s="519"/>
      <c r="AD7" s="519"/>
      <c r="AE7" s="519"/>
      <c r="AF7" s="519"/>
      <c r="AG7" s="520"/>
      <c r="AH7" s="521" t="s">
        <v>11</v>
      </c>
      <c r="AI7" s="519"/>
      <c r="AJ7" s="519"/>
      <c r="AK7" s="519"/>
      <c r="AL7" s="519"/>
      <c r="AM7" s="522"/>
      <c r="AN7" s="518" t="s">
        <v>37</v>
      </c>
      <c r="AO7" s="519"/>
      <c r="AP7" s="519"/>
      <c r="AQ7" s="519"/>
      <c r="AR7" s="519"/>
      <c r="AS7" s="520"/>
      <c r="AT7" s="521" t="s">
        <v>38</v>
      </c>
      <c r="AU7" s="519"/>
      <c r="AV7" s="519"/>
      <c r="AW7" s="519"/>
      <c r="AX7" s="519"/>
      <c r="AY7" s="520"/>
      <c r="AZ7" s="562"/>
      <c r="BA7" s="563"/>
      <c r="BB7" s="563"/>
      <c r="BC7" s="563"/>
      <c r="BD7" s="563"/>
      <c r="BE7" s="564"/>
      <c r="BF7" s="536"/>
      <c r="BG7" s="498"/>
    </row>
    <row r="8" spans="1:59" ht="15.75" customHeight="1" x14ac:dyDescent="0.2">
      <c r="A8" s="540"/>
      <c r="B8" s="543"/>
      <c r="C8" s="546"/>
      <c r="D8" s="508" t="s">
        <v>12</v>
      </c>
      <c r="E8" s="556"/>
      <c r="F8" s="510" t="s">
        <v>13</v>
      </c>
      <c r="G8" s="556"/>
      <c r="H8" s="511" t="s">
        <v>14</v>
      </c>
      <c r="I8" s="513" t="s">
        <v>39</v>
      </c>
      <c r="J8" s="515" t="s">
        <v>12</v>
      </c>
      <c r="K8" s="556"/>
      <c r="L8" s="510" t="s">
        <v>13</v>
      </c>
      <c r="M8" s="556"/>
      <c r="N8" s="511" t="s">
        <v>14</v>
      </c>
      <c r="O8" s="532" t="s">
        <v>39</v>
      </c>
      <c r="P8" s="508" t="s">
        <v>12</v>
      </c>
      <c r="Q8" s="556"/>
      <c r="R8" s="510" t="s">
        <v>13</v>
      </c>
      <c r="S8" s="556"/>
      <c r="T8" s="511" t="s">
        <v>14</v>
      </c>
      <c r="U8" s="513" t="s">
        <v>39</v>
      </c>
      <c r="V8" s="515" t="s">
        <v>12</v>
      </c>
      <c r="W8" s="556"/>
      <c r="X8" s="510" t="s">
        <v>13</v>
      </c>
      <c r="Y8" s="556"/>
      <c r="Z8" s="511" t="s">
        <v>14</v>
      </c>
      <c r="AA8" s="528" t="s">
        <v>39</v>
      </c>
      <c r="AB8" s="508" t="s">
        <v>12</v>
      </c>
      <c r="AC8" s="556"/>
      <c r="AD8" s="510" t="s">
        <v>13</v>
      </c>
      <c r="AE8" s="556"/>
      <c r="AF8" s="511" t="s">
        <v>14</v>
      </c>
      <c r="AG8" s="513" t="s">
        <v>39</v>
      </c>
      <c r="AH8" s="515" t="s">
        <v>12</v>
      </c>
      <c r="AI8" s="556"/>
      <c r="AJ8" s="510" t="s">
        <v>13</v>
      </c>
      <c r="AK8" s="556"/>
      <c r="AL8" s="511" t="s">
        <v>14</v>
      </c>
      <c r="AM8" s="532" t="s">
        <v>39</v>
      </c>
      <c r="AN8" s="508" t="s">
        <v>12</v>
      </c>
      <c r="AO8" s="556"/>
      <c r="AP8" s="510" t="s">
        <v>13</v>
      </c>
      <c r="AQ8" s="556"/>
      <c r="AR8" s="511" t="s">
        <v>14</v>
      </c>
      <c r="AS8" s="513" t="s">
        <v>39</v>
      </c>
      <c r="AT8" s="515" t="s">
        <v>12</v>
      </c>
      <c r="AU8" s="556"/>
      <c r="AV8" s="510" t="s">
        <v>13</v>
      </c>
      <c r="AW8" s="556"/>
      <c r="AX8" s="511" t="s">
        <v>14</v>
      </c>
      <c r="AY8" s="528" t="s">
        <v>39</v>
      </c>
      <c r="AZ8" s="515" t="s">
        <v>12</v>
      </c>
      <c r="BA8" s="556"/>
      <c r="BB8" s="510" t="s">
        <v>13</v>
      </c>
      <c r="BC8" s="556"/>
      <c r="BD8" s="511" t="s">
        <v>14</v>
      </c>
      <c r="BE8" s="523" t="s">
        <v>47</v>
      </c>
      <c r="BF8" s="536"/>
      <c r="BG8" s="498"/>
    </row>
    <row r="9" spans="1:59" ht="80.099999999999994" customHeight="1" thickBot="1" x14ac:dyDescent="0.25">
      <c r="A9" s="541"/>
      <c r="B9" s="544"/>
      <c r="C9" s="554"/>
      <c r="D9" s="111" t="s">
        <v>40</v>
      </c>
      <c r="E9" s="112" t="s">
        <v>41</v>
      </c>
      <c r="F9" s="113" t="s">
        <v>40</v>
      </c>
      <c r="G9" s="112" t="s">
        <v>41</v>
      </c>
      <c r="H9" s="557"/>
      <c r="I9" s="559"/>
      <c r="J9" s="114" t="s">
        <v>40</v>
      </c>
      <c r="K9" s="112" t="s">
        <v>41</v>
      </c>
      <c r="L9" s="113" t="s">
        <v>40</v>
      </c>
      <c r="M9" s="112" t="s">
        <v>41</v>
      </c>
      <c r="N9" s="557"/>
      <c r="O9" s="558"/>
      <c r="P9" s="111" t="s">
        <v>40</v>
      </c>
      <c r="Q9" s="112" t="s">
        <v>41</v>
      </c>
      <c r="R9" s="113" t="s">
        <v>40</v>
      </c>
      <c r="S9" s="112" t="s">
        <v>41</v>
      </c>
      <c r="T9" s="557"/>
      <c r="U9" s="559"/>
      <c r="V9" s="114" t="s">
        <v>40</v>
      </c>
      <c r="W9" s="112" t="s">
        <v>41</v>
      </c>
      <c r="X9" s="113" t="s">
        <v>40</v>
      </c>
      <c r="Y9" s="112" t="s">
        <v>41</v>
      </c>
      <c r="Z9" s="557"/>
      <c r="AA9" s="565"/>
      <c r="AB9" s="111" t="s">
        <v>40</v>
      </c>
      <c r="AC9" s="112" t="s">
        <v>41</v>
      </c>
      <c r="AD9" s="113" t="s">
        <v>40</v>
      </c>
      <c r="AE9" s="112" t="s">
        <v>41</v>
      </c>
      <c r="AF9" s="557"/>
      <c r="AG9" s="559"/>
      <c r="AH9" s="114" t="s">
        <v>40</v>
      </c>
      <c r="AI9" s="112" t="s">
        <v>41</v>
      </c>
      <c r="AJ9" s="113" t="s">
        <v>40</v>
      </c>
      <c r="AK9" s="112" t="s">
        <v>41</v>
      </c>
      <c r="AL9" s="557"/>
      <c r="AM9" s="558"/>
      <c r="AN9" s="111" t="s">
        <v>40</v>
      </c>
      <c r="AO9" s="112" t="s">
        <v>41</v>
      </c>
      <c r="AP9" s="113" t="s">
        <v>40</v>
      </c>
      <c r="AQ9" s="112" t="s">
        <v>41</v>
      </c>
      <c r="AR9" s="557"/>
      <c r="AS9" s="559"/>
      <c r="AT9" s="114" t="s">
        <v>40</v>
      </c>
      <c r="AU9" s="112" t="s">
        <v>41</v>
      </c>
      <c r="AV9" s="113" t="s">
        <v>40</v>
      </c>
      <c r="AW9" s="112" t="s">
        <v>41</v>
      </c>
      <c r="AX9" s="557"/>
      <c r="AY9" s="565"/>
      <c r="AZ9" s="114" t="s">
        <v>40</v>
      </c>
      <c r="BA9" s="112" t="s">
        <v>42</v>
      </c>
      <c r="BB9" s="113" t="s">
        <v>40</v>
      </c>
      <c r="BC9" s="112" t="s">
        <v>42</v>
      </c>
      <c r="BD9" s="557"/>
      <c r="BE9" s="524"/>
      <c r="BF9" s="536"/>
      <c r="BG9" s="498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SUM(SZAK!D73)</f>
        <v>0</v>
      </c>
      <c r="E10" s="118">
        <f>SUM(SZAK!E73)</f>
        <v>0</v>
      </c>
      <c r="F10" s="118">
        <f>SUM(SZAK!F73)</f>
        <v>30</v>
      </c>
      <c r="G10" s="118">
        <f>SUM(SZAK!G73)</f>
        <v>600</v>
      </c>
      <c r="H10" s="118">
        <f>SUM(SZAK!H73)</f>
        <v>27</v>
      </c>
      <c r="I10" s="118" t="s">
        <v>17</v>
      </c>
      <c r="J10" s="118">
        <f>SUM(SZAK!J73)</f>
        <v>16</v>
      </c>
      <c r="K10" s="118">
        <f>SUM(SZAK!K73)</f>
        <v>224</v>
      </c>
      <c r="L10" s="118">
        <f>SUM(SZAK!L73)</f>
        <v>17</v>
      </c>
      <c r="M10" s="118">
        <f>SUM(SZAK!M73)</f>
        <v>238</v>
      </c>
      <c r="N10" s="118">
        <f>SUM(SZAK!N73)</f>
        <v>27</v>
      </c>
      <c r="O10" s="118" t="s">
        <v>17</v>
      </c>
      <c r="P10" s="118">
        <f>SUM(SZAK!P73)</f>
        <v>10</v>
      </c>
      <c r="Q10" s="118">
        <f>SUM(SZAK!Q73)</f>
        <v>140</v>
      </c>
      <c r="R10" s="118">
        <f>SUM(SZAK!R73)</f>
        <v>21</v>
      </c>
      <c r="S10" s="118">
        <f>SUM(SZAK!S73)</f>
        <v>304</v>
      </c>
      <c r="T10" s="118">
        <f>SUM(SZAK!T73)</f>
        <v>29</v>
      </c>
      <c r="U10" s="118" t="s">
        <v>17</v>
      </c>
      <c r="V10" s="118">
        <f>SUM(SZAK!V73)</f>
        <v>18</v>
      </c>
      <c r="W10" s="118">
        <f>SUM(SZAK!W73)</f>
        <v>252</v>
      </c>
      <c r="X10" s="118">
        <f>SUM(SZAK!X73)</f>
        <v>15</v>
      </c>
      <c r="Y10" s="118">
        <f>SUM(SZAK!Y73)</f>
        <v>210</v>
      </c>
      <c r="Z10" s="118">
        <f>SUM(SZAK!Z73)</f>
        <v>33</v>
      </c>
      <c r="AA10" s="118" t="s">
        <v>17</v>
      </c>
      <c r="AB10" s="118">
        <f>SUM(SZAK!AB73)</f>
        <v>3</v>
      </c>
      <c r="AC10" s="118">
        <f>SUM(SZAK!AC73)</f>
        <v>42</v>
      </c>
      <c r="AD10" s="118">
        <f>SUM(SZAK!AD73)</f>
        <v>6</v>
      </c>
      <c r="AE10" s="118">
        <f>SUM(SZAK!AE73)</f>
        <v>84</v>
      </c>
      <c r="AF10" s="118">
        <f>SUM(SZAK!AF73)</f>
        <v>8</v>
      </c>
      <c r="AG10" s="118" t="s">
        <v>17</v>
      </c>
      <c r="AH10" s="118">
        <f>SUM(SZAK!AH73)</f>
        <v>3</v>
      </c>
      <c r="AI10" s="118">
        <f>SUM(SZAK!AI73)</f>
        <v>42</v>
      </c>
      <c r="AJ10" s="118">
        <f>SUM(SZAK!AJ73)</f>
        <v>7</v>
      </c>
      <c r="AK10" s="118">
        <f>SUM(SZAK!AK73)</f>
        <v>98</v>
      </c>
      <c r="AL10" s="118">
        <f>SUM(SZAK!AL73)</f>
        <v>10</v>
      </c>
      <c r="AM10" s="118" t="s">
        <v>17</v>
      </c>
      <c r="AN10" s="118">
        <f>SUM(SZAK!AN73)</f>
        <v>6</v>
      </c>
      <c r="AO10" s="118">
        <f>SUM(SZAK!AO73)</f>
        <v>84</v>
      </c>
      <c r="AP10" s="118">
        <f>SUM(SZAK!AP73)</f>
        <v>8</v>
      </c>
      <c r="AQ10" s="118">
        <f>SUM(SZAK!AQ73)</f>
        <v>112</v>
      </c>
      <c r="AR10" s="118">
        <f>SUM(SZAK!AR73)</f>
        <v>14</v>
      </c>
      <c r="AS10" s="118" t="s">
        <v>17</v>
      </c>
      <c r="AT10" s="118">
        <f>SUM(SZAK!AT73)</f>
        <v>0</v>
      </c>
      <c r="AU10" s="118">
        <f>SUM(SZAK!AU73)</f>
        <v>0</v>
      </c>
      <c r="AV10" s="118">
        <f>SUM(SZAK!AV73)</f>
        <v>2</v>
      </c>
      <c r="AW10" s="118">
        <f>SUM(SZAK!AW73)</f>
        <v>28</v>
      </c>
      <c r="AX10" s="118">
        <f>SUM(SZAK!AX73)</f>
        <v>10</v>
      </c>
      <c r="AY10" s="118" t="s">
        <v>17</v>
      </c>
      <c r="AZ10" s="118">
        <f>SUM(SZAK!AZ73)</f>
        <v>56</v>
      </c>
      <c r="BA10" s="118">
        <f>SUM(SZAK!BA73)</f>
        <v>784</v>
      </c>
      <c r="BB10" s="118">
        <f>SUM(SZAK!BB73)</f>
        <v>105</v>
      </c>
      <c r="BC10" s="118">
        <f>SUM(SZAK!BC73)</f>
        <v>1484</v>
      </c>
      <c r="BD10" s="118">
        <f>SUM(SZAK!BD73)</f>
        <v>158</v>
      </c>
      <c r="BE10" s="118">
        <f>SUM(SZAK!BE73)</f>
        <v>162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1"/>
      <c r="BG11" s="201"/>
    </row>
    <row r="12" spans="1:59" s="275" customFormat="1" ht="15.75" customHeight="1" x14ac:dyDescent="0.25">
      <c r="A12" s="447" t="s">
        <v>494</v>
      </c>
      <c r="B12" s="51" t="s">
        <v>34</v>
      </c>
      <c r="C12" s="441" t="s">
        <v>486</v>
      </c>
      <c r="D12" s="56"/>
      <c r="E12" s="6" t="str">
        <f t="shared" ref="E12:E20" si="0">IF(D12*14=0,"",D12*14)</f>
        <v/>
      </c>
      <c r="F12" s="56"/>
      <c r="G12" s="6" t="str">
        <f t="shared" ref="G12:G20" si="1">IF(F12*14=0,"",F12*14)</f>
        <v/>
      </c>
      <c r="H12" s="56"/>
      <c r="I12" s="59"/>
      <c r="J12" s="57"/>
      <c r="K12" s="6" t="str">
        <f t="shared" ref="K12:K20" si="2">IF(J12*14=0,"",J12*14)</f>
        <v/>
      </c>
      <c r="L12" s="56"/>
      <c r="M12" s="6" t="str">
        <f t="shared" ref="M12:M20" si="3">IF(L12*14=0,"",L12*14)</f>
        <v/>
      </c>
      <c r="N12" s="56"/>
      <c r="O12" s="60"/>
      <c r="P12" s="56"/>
      <c r="Q12" s="6" t="str">
        <f t="shared" ref="Q12:Q20" si="4">IF(P12*14=0,"",P12*14)</f>
        <v/>
      </c>
      <c r="R12" s="56"/>
      <c r="S12" s="6" t="str">
        <f t="shared" ref="S12:S20" si="5">IF(R12*14=0,"",R12*14)</f>
        <v/>
      </c>
      <c r="T12" s="56"/>
      <c r="U12" s="59"/>
      <c r="V12" s="57"/>
      <c r="W12" s="6" t="str">
        <f t="shared" ref="W12:W20" si="6">IF(V12*14=0,"",V12*14)</f>
        <v/>
      </c>
      <c r="X12" s="56"/>
      <c r="Y12" s="6" t="str">
        <f t="shared" ref="Y12:Y20" si="7">IF(X12*14=0,"",X12*14)</f>
        <v/>
      </c>
      <c r="Z12" s="56"/>
      <c r="AA12" s="60"/>
      <c r="AB12" s="56">
        <v>4</v>
      </c>
      <c r="AC12" s="389">
        <f t="shared" ref="AC12:AC20" si="8">IF(AB12*14=0,"",AB12*14)</f>
        <v>56</v>
      </c>
      <c r="AD12" s="56">
        <v>4</v>
      </c>
      <c r="AE12" s="389">
        <f t="shared" ref="AE12:AE20" si="9">IF(AD12*14=0,"",AD12*14)</f>
        <v>56</v>
      </c>
      <c r="AF12" s="56">
        <v>8</v>
      </c>
      <c r="AG12" s="390" t="s">
        <v>74</v>
      </c>
      <c r="AH12" s="57"/>
      <c r="AI12" s="389" t="str">
        <f t="shared" ref="AI12:AI17" si="10">IF(AH12*14=0,"",AH12*14)</f>
        <v/>
      </c>
      <c r="AJ12" s="56"/>
      <c r="AK12" s="389" t="str">
        <f t="shared" ref="AK12:AK17" si="11">IF(AJ12*14=0,"",AJ12*14)</f>
        <v/>
      </c>
      <c r="AL12" s="56"/>
      <c r="AM12" s="59"/>
      <c r="AN12" s="57"/>
      <c r="AO12" s="6" t="str">
        <f t="shared" ref="AO12:AO18" si="12">IF(AN12*14=0,"",AN12*14)</f>
        <v/>
      </c>
      <c r="AP12" s="58"/>
      <c r="AQ12" s="6" t="str">
        <f t="shared" ref="AQ12:AQ18" si="13">IF(AP12*14=0,"",AP12*14)</f>
        <v/>
      </c>
      <c r="AR12" s="58"/>
      <c r="AS12" s="61"/>
      <c r="AT12" s="56"/>
      <c r="AU12" s="6" t="str">
        <f t="shared" ref="AU12:AU20" si="14">IF(AT12*14=0,"",AT12*14)</f>
        <v/>
      </c>
      <c r="AV12" s="56"/>
      <c r="AW12" s="6" t="str">
        <f t="shared" ref="AW12:AW20" si="15">IF(AV12*14=0,"",AV12*14)</f>
        <v/>
      </c>
      <c r="AX12" s="56"/>
      <c r="AY12" s="56"/>
      <c r="AZ12" s="8">
        <f t="shared" ref="AZ12:AZ21" si="16">IF(D12+J12+P12+V12+AB12+AH12+AN12+AT12=0,"",D12+J12+P12+V12+AB12+AH12+AN12+AT12)</f>
        <v>4</v>
      </c>
      <c r="BA12" s="6">
        <f t="shared" ref="BA12:BA21" si="17">IF((D12+J12+P12+V12+AB12+AH12+AN12+AT12)*14=0,"",(D12+J12+P12+V12+AB12+AH12+AN12+AT12)*14)</f>
        <v>56</v>
      </c>
      <c r="BB12" s="9">
        <f t="shared" ref="BB12:BB21" si="18">IF(F12+L12+R12+X12+AD12+AJ12+AP12+AV12=0,"",F12+L12+R12+X12+AD12+AJ12+AP12+AV12)</f>
        <v>4</v>
      </c>
      <c r="BC12" s="6">
        <f t="shared" ref="BC12:BC21" si="19">IF((L12+F12+R12+X12+AD12+AJ12+AP12+AV12)*14=0,"",(L12+F12+R12+X12+AD12+AJ12+AP12+AV12)*14)</f>
        <v>56</v>
      </c>
      <c r="BD12" s="9">
        <f t="shared" ref="BD12:BD19" si="20">IF(N12+H12+T12+Z12+AF12+AL12+AR12+AX12=0,"",N12+H12+T12+Z12+AF12+AL12+AR12+AX12)</f>
        <v>8</v>
      </c>
      <c r="BE12" s="10">
        <f t="shared" ref="BE12:BE21" si="21">IF(D12+F12+L12+J12+P12+R12+V12+X12+AB12+AD12+AH12+AJ12+AN12+AP12+AT12+AV12=0,"",D12+F12+L12+J12+P12+R12+V12+X12+AB12+AD12+AH12+AJ12+AN12+AP12+AT12+AV12)</f>
        <v>8</v>
      </c>
      <c r="BF12" s="365" t="s">
        <v>477</v>
      </c>
      <c r="BG12" s="402" t="s">
        <v>132</v>
      </c>
    </row>
    <row r="13" spans="1:59" ht="15.75" customHeight="1" x14ac:dyDescent="0.25">
      <c r="A13" s="447" t="s">
        <v>495</v>
      </c>
      <c r="B13" s="51" t="s">
        <v>34</v>
      </c>
      <c r="C13" s="441" t="s">
        <v>487</v>
      </c>
      <c r="D13" s="56"/>
      <c r="E13" s="6" t="str">
        <f t="shared" si="0"/>
        <v/>
      </c>
      <c r="F13" s="56"/>
      <c r="G13" s="6" t="str">
        <f t="shared" si="1"/>
        <v/>
      </c>
      <c r="H13" s="56"/>
      <c r="I13" s="59"/>
      <c r="J13" s="57"/>
      <c r="K13" s="6" t="str">
        <f t="shared" si="2"/>
        <v/>
      </c>
      <c r="L13" s="56"/>
      <c r="M13" s="6" t="str">
        <f t="shared" si="3"/>
        <v/>
      </c>
      <c r="N13" s="56"/>
      <c r="O13" s="60"/>
      <c r="P13" s="56"/>
      <c r="Q13" s="6" t="str">
        <f t="shared" si="4"/>
        <v/>
      </c>
      <c r="R13" s="56"/>
      <c r="S13" s="6" t="str">
        <f t="shared" si="5"/>
        <v/>
      </c>
      <c r="T13" s="56"/>
      <c r="U13" s="59"/>
      <c r="V13" s="57"/>
      <c r="W13" s="6" t="str">
        <f t="shared" si="6"/>
        <v/>
      </c>
      <c r="X13" s="56"/>
      <c r="Y13" s="6" t="str">
        <f t="shared" si="7"/>
        <v/>
      </c>
      <c r="Z13" s="56"/>
      <c r="AA13" s="60"/>
      <c r="AB13" s="56">
        <v>4</v>
      </c>
      <c r="AC13" s="389">
        <f t="shared" si="8"/>
        <v>56</v>
      </c>
      <c r="AD13" s="56">
        <v>3</v>
      </c>
      <c r="AE13" s="389">
        <f t="shared" si="9"/>
        <v>42</v>
      </c>
      <c r="AF13" s="56">
        <v>7</v>
      </c>
      <c r="AG13" s="390" t="s">
        <v>74</v>
      </c>
      <c r="AH13" s="57"/>
      <c r="AI13" s="389" t="str">
        <f t="shared" si="10"/>
        <v/>
      </c>
      <c r="AJ13" s="56"/>
      <c r="AK13" s="389" t="str">
        <f t="shared" si="11"/>
        <v/>
      </c>
      <c r="AL13" s="56"/>
      <c r="AM13" s="390"/>
      <c r="AN13" s="57"/>
      <c r="AO13" s="6" t="str">
        <f t="shared" si="12"/>
        <v/>
      </c>
      <c r="AP13" s="58"/>
      <c r="AQ13" s="6" t="str">
        <f t="shared" si="13"/>
        <v/>
      </c>
      <c r="AR13" s="58"/>
      <c r="AS13" s="61"/>
      <c r="AT13" s="56"/>
      <c r="AU13" s="6" t="str">
        <f t="shared" si="14"/>
        <v/>
      </c>
      <c r="AV13" s="56"/>
      <c r="AW13" s="6" t="str">
        <f t="shared" si="15"/>
        <v/>
      </c>
      <c r="AX13" s="56"/>
      <c r="AY13" s="56"/>
      <c r="AZ13" s="8">
        <f t="shared" si="16"/>
        <v>4</v>
      </c>
      <c r="BA13" s="6">
        <f t="shared" si="17"/>
        <v>56</v>
      </c>
      <c r="BB13" s="9">
        <f t="shared" si="18"/>
        <v>3</v>
      </c>
      <c r="BC13" s="6">
        <f t="shared" si="19"/>
        <v>42</v>
      </c>
      <c r="BD13" s="9">
        <f t="shared" si="20"/>
        <v>7</v>
      </c>
      <c r="BE13" s="10">
        <f t="shared" si="21"/>
        <v>7</v>
      </c>
      <c r="BF13" s="365" t="s">
        <v>477</v>
      </c>
      <c r="BG13" s="402" t="s">
        <v>132</v>
      </c>
    </row>
    <row r="14" spans="1:59" ht="15.75" customHeight="1" x14ac:dyDescent="0.25">
      <c r="A14" s="447" t="s">
        <v>496</v>
      </c>
      <c r="B14" s="51" t="s">
        <v>34</v>
      </c>
      <c r="C14" s="441" t="s">
        <v>488</v>
      </c>
      <c r="D14" s="56"/>
      <c r="E14" s="6" t="str">
        <f t="shared" si="0"/>
        <v/>
      </c>
      <c r="F14" s="56"/>
      <c r="G14" s="6" t="str">
        <f t="shared" si="1"/>
        <v/>
      </c>
      <c r="H14" s="56"/>
      <c r="I14" s="59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56">
        <v>5</v>
      </c>
      <c r="AC14" s="389">
        <f t="shared" si="8"/>
        <v>70</v>
      </c>
      <c r="AD14" s="56">
        <v>4</v>
      </c>
      <c r="AE14" s="389">
        <f t="shared" si="9"/>
        <v>56</v>
      </c>
      <c r="AF14" s="56">
        <v>9</v>
      </c>
      <c r="AG14" s="390" t="s">
        <v>74</v>
      </c>
      <c r="AH14" s="57"/>
      <c r="AI14" s="389" t="str">
        <f t="shared" si="10"/>
        <v/>
      </c>
      <c r="AJ14" s="56"/>
      <c r="AK14" s="389" t="str">
        <f t="shared" si="11"/>
        <v/>
      </c>
      <c r="AL14" s="56"/>
      <c r="AM14" s="390"/>
      <c r="AN14" s="57"/>
      <c r="AO14" s="6" t="str">
        <f t="shared" si="12"/>
        <v/>
      </c>
      <c r="AP14" s="58"/>
      <c r="AQ14" s="6" t="str">
        <f t="shared" si="13"/>
        <v/>
      </c>
      <c r="AR14" s="58"/>
      <c r="AS14" s="61"/>
      <c r="AT14" s="56"/>
      <c r="AU14" s="6" t="str">
        <f t="shared" si="14"/>
        <v/>
      </c>
      <c r="AV14" s="56"/>
      <c r="AW14" s="6" t="str">
        <f t="shared" si="15"/>
        <v/>
      </c>
      <c r="AX14" s="56"/>
      <c r="AY14" s="56"/>
      <c r="AZ14" s="8">
        <f t="shared" si="16"/>
        <v>5</v>
      </c>
      <c r="BA14" s="6">
        <f t="shared" si="17"/>
        <v>70</v>
      </c>
      <c r="BB14" s="9">
        <f t="shared" si="18"/>
        <v>4</v>
      </c>
      <c r="BC14" s="6">
        <f t="shared" si="19"/>
        <v>56</v>
      </c>
      <c r="BD14" s="9">
        <f t="shared" si="20"/>
        <v>9</v>
      </c>
      <c r="BE14" s="10">
        <f t="shared" si="21"/>
        <v>9</v>
      </c>
      <c r="BF14" s="365" t="s">
        <v>477</v>
      </c>
      <c r="BG14" s="402" t="s">
        <v>128</v>
      </c>
    </row>
    <row r="15" spans="1:59" ht="15.75" customHeight="1" x14ac:dyDescent="0.25">
      <c r="A15" s="447" t="s">
        <v>462</v>
      </c>
      <c r="B15" s="51" t="s">
        <v>34</v>
      </c>
      <c r="C15" s="441" t="s">
        <v>129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si="8"/>
        <v/>
      </c>
      <c r="AD15" s="56"/>
      <c r="AE15" s="6" t="str">
        <f t="shared" si="9"/>
        <v/>
      </c>
      <c r="AF15" s="56"/>
      <c r="AG15" s="59"/>
      <c r="AH15" s="57">
        <v>2</v>
      </c>
      <c r="AI15" s="389">
        <f t="shared" si="10"/>
        <v>28</v>
      </c>
      <c r="AJ15" s="56">
        <v>2</v>
      </c>
      <c r="AK15" s="389">
        <f t="shared" si="11"/>
        <v>28</v>
      </c>
      <c r="AL15" s="56">
        <v>4</v>
      </c>
      <c r="AM15" s="395" t="s">
        <v>390</v>
      </c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8">
        <f t="shared" si="16"/>
        <v>2</v>
      </c>
      <c r="BA15" s="6">
        <f t="shared" si="17"/>
        <v>28</v>
      </c>
      <c r="BB15" s="9">
        <f t="shared" si="18"/>
        <v>2</v>
      </c>
      <c r="BC15" s="6">
        <f t="shared" si="19"/>
        <v>28</v>
      </c>
      <c r="BD15" s="9">
        <f t="shared" si="20"/>
        <v>4</v>
      </c>
      <c r="BE15" s="10">
        <f t="shared" si="21"/>
        <v>4</v>
      </c>
      <c r="BF15" s="365" t="s">
        <v>477</v>
      </c>
      <c r="BG15" s="402" t="s">
        <v>128</v>
      </c>
    </row>
    <row r="16" spans="1:59" ht="15.75" customHeight="1" x14ac:dyDescent="0.25">
      <c r="A16" s="447" t="s">
        <v>497</v>
      </c>
      <c r="B16" s="51" t="s">
        <v>34</v>
      </c>
      <c r="C16" s="441" t="s">
        <v>489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8"/>
        <v/>
      </c>
      <c r="AD16" s="56"/>
      <c r="AE16" s="6" t="str">
        <f t="shared" si="9"/>
        <v/>
      </c>
      <c r="AF16" s="56"/>
      <c r="AG16" s="59"/>
      <c r="AH16" s="57">
        <v>4</v>
      </c>
      <c r="AI16" s="389">
        <f t="shared" si="10"/>
        <v>56</v>
      </c>
      <c r="AJ16" s="56">
        <v>3</v>
      </c>
      <c r="AK16" s="389">
        <f t="shared" si="11"/>
        <v>42</v>
      </c>
      <c r="AL16" s="56">
        <v>7</v>
      </c>
      <c r="AM16" s="395" t="s">
        <v>390</v>
      </c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8">
        <f t="shared" si="16"/>
        <v>4</v>
      </c>
      <c r="BA16" s="6">
        <f t="shared" si="17"/>
        <v>56</v>
      </c>
      <c r="BB16" s="9">
        <f t="shared" si="18"/>
        <v>3</v>
      </c>
      <c r="BC16" s="6">
        <f t="shared" si="19"/>
        <v>42</v>
      </c>
      <c r="BD16" s="9">
        <f t="shared" si="20"/>
        <v>7</v>
      </c>
      <c r="BE16" s="10">
        <f t="shared" si="21"/>
        <v>7</v>
      </c>
      <c r="BF16" s="365" t="s">
        <v>477</v>
      </c>
      <c r="BG16" s="402" t="s">
        <v>132</v>
      </c>
    </row>
    <row r="17" spans="1:59" ht="15.75" customHeight="1" x14ac:dyDescent="0.25">
      <c r="A17" s="447" t="s">
        <v>461</v>
      </c>
      <c r="B17" s="51" t="s">
        <v>34</v>
      </c>
      <c r="C17" s="441" t="s">
        <v>490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8"/>
        <v/>
      </c>
      <c r="AD17" s="56"/>
      <c r="AE17" s="6" t="str">
        <f t="shared" si="9"/>
        <v/>
      </c>
      <c r="AF17" s="56"/>
      <c r="AG17" s="59"/>
      <c r="AH17" s="57">
        <v>4</v>
      </c>
      <c r="AI17" s="389">
        <f t="shared" si="10"/>
        <v>56</v>
      </c>
      <c r="AJ17" s="56">
        <v>2</v>
      </c>
      <c r="AK17" s="389">
        <f t="shared" si="11"/>
        <v>28</v>
      </c>
      <c r="AL17" s="56">
        <v>6</v>
      </c>
      <c r="AM17" s="396" t="s">
        <v>390</v>
      </c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8">
        <f t="shared" si="16"/>
        <v>4</v>
      </c>
      <c r="BA17" s="6">
        <f t="shared" si="17"/>
        <v>56</v>
      </c>
      <c r="BB17" s="9">
        <f t="shared" si="18"/>
        <v>2</v>
      </c>
      <c r="BC17" s="6">
        <f t="shared" si="19"/>
        <v>28</v>
      </c>
      <c r="BD17" s="9">
        <f t="shared" si="20"/>
        <v>6</v>
      </c>
      <c r="BE17" s="10">
        <f t="shared" si="21"/>
        <v>6</v>
      </c>
      <c r="BF17" s="365" t="s">
        <v>477</v>
      </c>
      <c r="BG17" s="402" t="s">
        <v>127</v>
      </c>
    </row>
    <row r="18" spans="1:59" ht="15.75" customHeight="1" x14ac:dyDescent="0.25">
      <c r="A18" s="447" t="s">
        <v>498</v>
      </c>
      <c r="B18" s="51" t="s">
        <v>34</v>
      </c>
      <c r="C18" s="441" t="s">
        <v>491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8"/>
        <v/>
      </c>
      <c r="AD18" s="56"/>
      <c r="AE18" s="6" t="str">
        <f t="shared" si="9"/>
        <v/>
      </c>
      <c r="AF18" s="56"/>
      <c r="AG18" s="59"/>
      <c r="AH18" s="57">
        <v>3</v>
      </c>
      <c r="AI18" s="6">
        <f t="shared" ref="AI18:AI20" si="22">IF(AH18*14=0,"",AH18*14)</f>
        <v>42</v>
      </c>
      <c r="AJ18" s="56">
        <v>2</v>
      </c>
      <c r="AK18" s="6">
        <f t="shared" ref="AK18:AK20" si="23">IF(AJ18*14=0,"",AJ18*14)</f>
        <v>28</v>
      </c>
      <c r="AL18" s="56">
        <v>5</v>
      </c>
      <c r="AM18" s="396" t="s">
        <v>391</v>
      </c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8">
        <f t="shared" si="16"/>
        <v>3</v>
      </c>
      <c r="BA18" s="6">
        <f t="shared" si="17"/>
        <v>42</v>
      </c>
      <c r="BB18" s="9">
        <f t="shared" si="18"/>
        <v>2</v>
      </c>
      <c r="BC18" s="6">
        <f t="shared" si="19"/>
        <v>28</v>
      </c>
      <c r="BD18" s="9">
        <f t="shared" si="20"/>
        <v>5</v>
      </c>
      <c r="BE18" s="10">
        <f t="shared" si="21"/>
        <v>5</v>
      </c>
      <c r="BF18" s="365" t="s">
        <v>477</v>
      </c>
      <c r="BG18" s="402" t="s">
        <v>127</v>
      </c>
    </row>
    <row r="19" spans="1:59" s="181" customFormat="1" ht="15.75" customHeight="1" x14ac:dyDescent="0.25">
      <c r="A19" s="447" t="s">
        <v>499</v>
      </c>
      <c r="B19" s="51" t="s">
        <v>34</v>
      </c>
      <c r="C19" s="441" t="s">
        <v>326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57"/>
      <c r="AI19" s="6" t="str">
        <f t="shared" si="22"/>
        <v/>
      </c>
      <c r="AJ19" s="56"/>
      <c r="AK19" s="6" t="str">
        <f t="shared" si="23"/>
        <v/>
      </c>
      <c r="AL19" s="56"/>
      <c r="AM19" s="60"/>
      <c r="AN19" s="57">
        <v>4</v>
      </c>
      <c r="AO19" s="6">
        <f>IF(AN19*14=0,"",AN19*14)</f>
        <v>56</v>
      </c>
      <c r="AP19" s="58">
        <v>3</v>
      </c>
      <c r="AQ19" s="6">
        <f>IF(AP19*14=0,"",AP19*14)</f>
        <v>42</v>
      </c>
      <c r="AR19" s="58">
        <v>8</v>
      </c>
      <c r="AS19" s="398" t="s">
        <v>95</v>
      </c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8">
        <f t="shared" si="16"/>
        <v>4</v>
      </c>
      <c r="BA19" s="6">
        <f t="shared" si="17"/>
        <v>56</v>
      </c>
      <c r="BB19" s="9">
        <f t="shared" si="18"/>
        <v>3</v>
      </c>
      <c r="BC19" s="6">
        <f t="shared" si="19"/>
        <v>42</v>
      </c>
      <c r="BD19" s="9">
        <f t="shared" si="20"/>
        <v>8</v>
      </c>
      <c r="BE19" s="10">
        <f t="shared" si="21"/>
        <v>7</v>
      </c>
      <c r="BF19" s="365" t="s">
        <v>477</v>
      </c>
      <c r="BG19" s="402" t="s">
        <v>128</v>
      </c>
    </row>
    <row r="20" spans="1:59" ht="15.75" customHeight="1" x14ac:dyDescent="0.25">
      <c r="A20" s="447" t="s">
        <v>500</v>
      </c>
      <c r="B20" s="51" t="s">
        <v>34</v>
      </c>
      <c r="C20" s="441" t="s">
        <v>492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8"/>
        <v/>
      </c>
      <c r="AD20" s="56"/>
      <c r="AE20" s="6" t="str">
        <f t="shared" si="9"/>
        <v/>
      </c>
      <c r="AF20" s="56"/>
      <c r="AG20" s="59"/>
      <c r="AH20" s="57"/>
      <c r="AI20" s="6" t="str">
        <f t="shared" si="22"/>
        <v/>
      </c>
      <c r="AJ20" s="56"/>
      <c r="AK20" s="6" t="str">
        <f t="shared" si="23"/>
        <v/>
      </c>
      <c r="AL20" s="56"/>
      <c r="AM20" s="60"/>
      <c r="AN20" s="57">
        <v>4</v>
      </c>
      <c r="AO20" s="6">
        <f>IF(AN20*14=0,"",AN20*14)</f>
        <v>56</v>
      </c>
      <c r="AP20" s="58">
        <v>2</v>
      </c>
      <c r="AQ20" s="6">
        <f>IF(AP20*14=0,"",AP20*14)</f>
        <v>28</v>
      </c>
      <c r="AR20" s="58">
        <v>6</v>
      </c>
      <c r="AS20" s="398" t="s">
        <v>95</v>
      </c>
      <c r="AT20" s="56"/>
      <c r="AU20" s="6" t="str">
        <f t="shared" si="14"/>
        <v/>
      </c>
      <c r="AV20" s="56"/>
      <c r="AW20" s="6" t="str">
        <f t="shared" si="15"/>
        <v/>
      </c>
      <c r="AX20" s="56"/>
      <c r="AY20" s="56"/>
      <c r="AZ20" s="8">
        <f t="shared" si="16"/>
        <v>4</v>
      </c>
      <c r="BA20" s="6">
        <f t="shared" si="17"/>
        <v>56</v>
      </c>
      <c r="BB20" s="9">
        <f t="shared" si="18"/>
        <v>2</v>
      </c>
      <c r="BC20" s="6">
        <f t="shared" si="19"/>
        <v>28</v>
      </c>
      <c r="BD20" s="9">
        <f>IF(N20+H20+T20+Z20+AF20+AL20+AR20+AX20=0,"",N20+H20+T20+Z20+AF20+AL20+AR20+AX20)</f>
        <v>6</v>
      </c>
      <c r="BE20" s="10">
        <f t="shared" si="21"/>
        <v>6</v>
      </c>
      <c r="BF20" s="365" t="s">
        <v>477</v>
      </c>
      <c r="BG20" s="402" t="s">
        <v>377</v>
      </c>
    </row>
    <row r="21" spans="1:59" ht="15.75" customHeight="1" x14ac:dyDescent="0.25">
      <c r="A21" s="447" t="s">
        <v>501</v>
      </c>
      <c r="B21" s="388" t="s">
        <v>34</v>
      </c>
      <c r="C21" s="441" t="s">
        <v>493</v>
      </c>
      <c r="D21" s="56"/>
      <c r="E21" s="6"/>
      <c r="F21" s="56"/>
      <c r="G21" s="6"/>
      <c r="H21" s="56"/>
      <c r="I21" s="59"/>
      <c r="J21" s="57"/>
      <c r="K21" s="6"/>
      <c r="L21" s="56"/>
      <c r="M21" s="6"/>
      <c r="N21" s="56"/>
      <c r="O21" s="60"/>
      <c r="P21" s="56"/>
      <c r="Q21" s="6"/>
      <c r="R21" s="56"/>
      <c r="S21" s="6"/>
      <c r="T21" s="56"/>
      <c r="U21" s="59"/>
      <c r="V21" s="57"/>
      <c r="W21" s="6"/>
      <c r="X21" s="56"/>
      <c r="Y21" s="6"/>
      <c r="Z21" s="56"/>
      <c r="AA21" s="60"/>
      <c r="AB21" s="56"/>
      <c r="AC21" s="6"/>
      <c r="AD21" s="56"/>
      <c r="AE21" s="6"/>
      <c r="AF21" s="56"/>
      <c r="AG21" s="59"/>
      <c r="AH21" s="57"/>
      <c r="AI21" s="6"/>
      <c r="AJ21" s="56"/>
      <c r="AK21" s="6"/>
      <c r="AL21" s="56"/>
      <c r="AM21" s="60"/>
      <c r="AN21" s="57">
        <v>4</v>
      </c>
      <c r="AO21" s="391">
        <f>IF(AN21*14=0,"",AN21*14)</f>
        <v>56</v>
      </c>
      <c r="AP21" s="58">
        <v>1</v>
      </c>
      <c r="AQ21" s="391">
        <f>IF(AP21*14=0,"",AP21*14)</f>
        <v>14</v>
      </c>
      <c r="AR21" s="58">
        <v>5</v>
      </c>
      <c r="AS21" s="397" t="s">
        <v>390</v>
      </c>
      <c r="AT21" s="56"/>
      <c r="AU21" s="6"/>
      <c r="AV21" s="56"/>
      <c r="AW21" s="6"/>
      <c r="AX21" s="56"/>
      <c r="AY21" s="56"/>
      <c r="AZ21" s="392">
        <f t="shared" si="16"/>
        <v>4</v>
      </c>
      <c r="BA21" s="391">
        <f t="shared" si="17"/>
        <v>56</v>
      </c>
      <c r="BB21" s="393">
        <f t="shared" si="18"/>
        <v>1</v>
      </c>
      <c r="BC21" s="391">
        <f t="shared" si="19"/>
        <v>14</v>
      </c>
      <c r="BD21" s="393">
        <f>IF(N21+H21+T21+Z21+AF21+AL21+AR21+AX21=0,"",N21+H21+T21+Z21+AF21+AL21+AR21+AX21)</f>
        <v>5</v>
      </c>
      <c r="BE21" s="394">
        <f t="shared" si="21"/>
        <v>5</v>
      </c>
      <c r="BF21" s="365" t="s">
        <v>477</v>
      </c>
      <c r="BG21" s="402" t="s">
        <v>377</v>
      </c>
    </row>
    <row r="22" spans="1:59" ht="15.75" customHeight="1" x14ac:dyDescent="0.25">
      <c r="A22" s="447" t="s">
        <v>554</v>
      </c>
      <c r="B22" s="388" t="s">
        <v>34</v>
      </c>
      <c r="C22" s="446" t="s">
        <v>520</v>
      </c>
      <c r="D22" s="56"/>
      <c r="E22" s="6" t="str">
        <f t="shared" ref="E22:E29" si="24">IF(D22*14=0,"",D22*14)</f>
        <v/>
      </c>
      <c r="F22" s="56"/>
      <c r="G22" s="6" t="str">
        <f t="shared" ref="G22:G29" si="25">IF(F22*14=0,"",F22*14)</f>
        <v/>
      </c>
      <c r="H22" s="56"/>
      <c r="I22" s="59"/>
      <c r="J22" s="57"/>
      <c r="K22" s="6" t="str">
        <f t="shared" ref="K22:K29" si="26">IF(J22*14=0,"",J22*14)</f>
        <v/>
      </c>
      <c r="L22" s="56"/>
      <c r="M22" s="6" t="str">
        <f t="shared" ref="M22:M29" si="27">IF(L22*14=0,"",L22*14)</f>
        <v/>
      </c>
      <c r="N22" s="56"/>
      <c r="O22" s="60"/>
      <c r="P22" s="56"/>
      <c r="Q22" s="6" t="str">
        <f t="shared" ref="Q22:Q29" si="28">IF(P22*14=0,"",P22*14)</f>
        <v/>
      </c>
      <c r="R22" s="56"/>
      <c r="S22" s="6" t="str">
        <f t="shared" ref="S22:S29" si="29">IF(R22*14=0,"",R22*14)</f>
        <v/>
      </c>
      <c r="T22" s="56"/>
      <c r="U22" s="59"/>
      <c r="V22" s="57"/>
      <c r="W22" s="6" t="str">
        <f t="shared" ref="W22:W29" si="30">IF(V22*14=0,"",V22*14)</f>
        <v/>
      </c>
      <c r="X22" s="56"/>
      <c r="Y22" s="6" t="str">
        <f t="shared" ref="Y22:Y29" si="31">IF(X22*14=0,"",X22*14)</f>
        <v/>
      </c>
      <c r="Z22" s="56"/>
      <c r="AA22" s="60"/>
      <c r="AB22" s="56"/>
      <c r="AC22" s="6" t="str">
        <f t="shared" ref="AC22:AC29" si="32">IF(AB22*14=0,"",AB22*14)</f>
        <v/>
      </c>
      <c r="AD22" s="56"/>
      <c r="AE22" s="6" t="str">
        <f t="shared" ref="AE22:AE29" si="33">IF(AD22*14=0,"",AD22*14)</f>
        <v/>
      </c>
      <c r="AF22" s="56"/>
      <c r="AG22" s="59"/>
      <c r="AH22" s="57"/>
      <c r="AI22" s="6" t="str">
        <f t="shared" ref="AI22:AI29" si="34">IF(AH22*14=0,"",AH22*14)</f>
        <v/>
      </c>
      <c r="AJ22" s="56"/>
      <c r="AK22" s="6" t="str">
        <f t="shared" ref="AK22:AK29" si="35">IF(AJ22*14=0,"",AJ22*14)</f>
        <v/>
      </c>
      <c r="AL22" s="56"/>
      <c r="AM22" s="60"/>
      <c r="AN22" s="57"/>
      <c r="AO22" s="6" t="str">
        <f>IF(AN22*14=0,"",AN22*14)</f>
        <v/>
      </c>
      <c r="AP22" s="58"/>
      <c r="AQ22" s="6" t="str">
        <f>IF(AP22*14=0,"",AP22*14)</f>
        <v/>
      </c>
      <c r="AR22" s="58"/>
      <c r="AS22" s="61"/>
      <c r="AT22" s="56"/>
      <c r="AU22" s="6" t="str">
        <f t="shared" ref="AU22:AU29" si="36">IF(AT22*14=0,"",AT22*14)</f>
        <v/>
      </c>
      <c r="AV22" s="56">
        <v>35</v>
      </c>
      <c r="AW22" s="6">
        <f t="shared" ref="AW22:AW29" si="37">IF(AV22*14=0,"",AV22*14)</f>
        <v>490</v>
      </c>
      <c r="AX22" s="56">
        <v>17</v>
      </c>
      <c r="AY22" s="56" t="s">
        <v>102</v>
      </c>
      <c r="AZ22" s="8" t="str">
        <f t="shared" ref="AZ22:AZ29" si="38">IF(D22+J22+P22+V22+AB22+AH22+AN22+AT22=0,"",D22+J22+P22+V22+AB22+AH22+AN22+AT22)</f>
        <v/>
      </c>
      <c r="BA22" s="6" t="str">
        <f t="shared" ref="BA22:BA29" si="39">IF((D22+J22+P22+V22+AB22+AH22+AN22+AT22)*14=0,"",(D22+J22+P22+V22+AB22+AH22+AN22+AT22)*14)</f>
        <v/>
      </c>
      <c r="BB22" s="9">
        <f t="shared" ref="BB22:BB29" si="40">IF(F22+L22+R22+X22+AD22+AJ22+AP22+AV22=0,"",F22+L22+R22+X22+AD22+AJ22+AP22+AV22)</f>
        <v>35</v>
      </c>
      <c r="BC22" s="6">
        <f t="shared" ref="BC22:BC29" si="41">IF((L22+F22+R22+X22+AD22+AJ22+AP22+AV22)*14=0,"",(L22+F22+R22+X22+AD22+AJ22+AP22+AV22)*14)</f>
        <v>490</v>
      </c>
      <c r="BD22" s="9">
        <f t="shared" ref="BD22:BD29" si="42">IF(N22+H22+T22+Z22+AF22+AL22+AR22+AX22=0,"",N22+H22+T22+Z22+AF22+AL22+AR22+AX22)</f>
        <v>17</v>
      </c>
      <c r="BE22" s="10">
        <f t="shared" ref="BE22:BE29" si="43">IF(D22+F22+L22+J22+P22+R22+V22+X22+AB22+AD22+AH22+AJ22+AN22+AP22+AT22+AV22=0,"",D22+F22+L22+J22+P22+R22+V22+X22+AB22+AD22+AH22+AJ22+AN22+AP22+AT22+AV22)</f>
        <v>35</v>
      </c>
      <c r="BF22" s="415" t="s">
        <v>477</v>
      </c>
      <c r="BG22" s="402" t="s">
        <v>128</v>
      </c>
    </row>
    <row r="23" spans="1:59" ht="15.75" customHeight="1" x14ac:dyDescent="0.25">
      <c r="A23" s="281"/>
      <c r="B23" s="51"/>
      <c r="C23" s="294"/>
      <c r="D23" s="56"/>
      <c r="E23" s="6" t="str">
        <f t="shared" si="24"/>
        <v/>
      </c>
      <c r="F23" s="56"/>
      <c r="G23" s="6" t="str">
        <f t="shared" si="25"/>
        <v/>
      </c>
      <c r="H23" s="56"/>
      <c r="I23" s="59"/>
      <c r="J23" s="57"/>
      <c r="K23" s="6" t="str">
        <f t="shared" si="26"/>
        <v/>
      </c>
      <c r="L23" s="56"/>
      <c r="M23" s="6" t="str">
        <f t="shared" si="27"/>
        <v/>
      </c>
      <c r="N23" s="56"/>
      <c r="O23" s="60"/>
      <c r="P23" s="56"/>
      <c r="Q23" s="6" t="str">
        <f t="shared" si="28"/>
        <v/>
      </c>
      <c r="R23" s="56"/>
      <c r="S23" s="6" t="str">
        <f t="shared" si="29"/>
        <v/>
      </c>
      <c r="T23" s="56"/>
      <c r="U23" s="59"/>
      <c r="V23" s="57"/>
      <c r="W23" s="6" t="str">
        <f t="shared" si="30"/>
        <v/>
      </c>
      <c r="X23" s="56"/>
      <c r="Y23" s="6" t="str">
        <f t="shared" si="31"/>
        <v/>
      </c>
      <c r="Z23" s="56"/>
      <c r="AA23" s="60"/>
      <c r="AB23" s="56"/>
      <c r="AC23" s="6" t="str">
        <f t="shared" si="32"/>
        <v/>
      </c>
      <c r="AD23" s="56"/>
      <c r="AE23" s="6" t="str">
        <f t="shared" si="33"/>
        <v/>
      </c>
      <c r="AF23" s="56"/>
      <c r="AG23" s="59"/>
      <c r="AH23" s="57"/>
      <c r="AI23" s="6" t="str">
        <f t="shared" si="34"/>
        <v/>
      </c>
      <c r="AJ23" s="56"/>
      <c r="AK23" s="6" t="str">
        <f t="shared" si="35"/>
        <v/>
      </c>
      <c r="AL23" s="56"/>
      <c r="AM23" s="60"/>
      <c r="AN23" s="57"/>
      <c r="AO23" s="6" t="str">
        <f>IF(AN23*14=0,"",AN23*14)</f>
        <v/>
      </c>
      <c r="AP23" s="58"/>
      <c r="AQ23" s="6" t="str">
        <f>IF(AP23*14=0,"",AP23*14)</f>
        <v/>
      </c>
      <c r="AR23" s="58"/>
      <c r="AS23" s="61"/>
      <c r="AT23" s="56"/>
      <c r="AU23" s="6" t="str">
        <f t="shared" si="36"/>
        <v/>
      </c>
      <c r="AV23" s="56"/>
      <c r="AW23" s="6" t="str">
        <f t="shared" si="37"/>
        <v/>
      </c>
      <c r="AX23" s="56"/>
      <c r="AY23" s="56"/>
      <c r="AZ23" s="8" t="str">
        <f t="shared" si="38"/>
        <v/>
      </c>
      <c r="BA23" s="6" t="str">
        <f t="shared" si="39"/>
        <v/>
      </c>
      <c r="BB23" s="9" t="str">
        <f t="shared" si="40"/>
        <v/>
      </c>
      <c r="BC23" s="6" t="str">
        <f t="shared" si="41"/>
        <v/>
      </c>
      <c r="BD23" s="9" t="str">
        <f t="shared" si="42"/>
        <v/>
      </c>
      <c r="BE23" s="10" t="str">
        <f t="shared" si="43"/>
        <v/>
      </c>
      <c r="BF23" s="201"/>
      <c r="BG23" s="280"/>
    </row>
    <row r="24" spans="1:59" s="64" customFormat="1" ht="15.75" customHeight="1" x14ac:dyDescent="0.25">
      <c r="A24" s="50"/>
      <c r="B24" s="51" t="s">
        <v>34</v>
      </c>
      <c r="C24" s="52"/>
      <c r="D24" s="56"/>
      <c r="E24" s="6"/>
      <c r="F24" s="56"/>
      <c r="G24" s="6"/>
      <c r="H24" s="56"/>
      <c r="I24" s="59"/>
      <c r="J24" s="57"/>
      <c r="K24" s="6"/>
      <c r="L24" s="56"/>
      <c r="M24" s="6"/>
      <c r="N24" s="56"/>
      <c r="O24" s="60"/>
      <c r="P24" s="56"/>
      <c r="Q24" s="6"/>
      <c r="R24" s="56"/>
      <c r="S24" s="6"/>
      <c r="T24" s="56"/>
      <c r="U24" s="59"/>
      <c r="V24" s="57"/>
      <c r="W24" s="6"/>
      <c r="X24" s="56"/>
      <c r="Y24" s="6"/>
      <c r="Z24" s="56"/>
      <c r="AA24" s="60"/>
      <c r="AB24" s="56"/>
      <c r="AC24" s="6"/>
      <c r="AD24" s="56"/>
      <c r="AE24" s="6"/>
      <c r="AF24" s="56"/>
      <c r="AG24" s="59"/>
      <c r="AH24" s="57"/>
      <c r="AI24" s="6"/>
      <c r="AJ24" s="56"/>
      <c r="AK24" s="6"/>
      <c r="AL24" s="56"/>
      <c r="AM24" s="60"/>
      <c r="AN24" s="57"/>
      <c r="AO24" s="6"/>
      <c r="AP24" s="58"/>
      <c r="AQ24" s="6"/>
      <c r="AR24" s="58"/>
      <c r="AS24" s="61"/>
      <c r="AT24" s="56"/>
      <c r="AU24" s="6"/>
      <c r="AV24" s="56"/>
      <c r="AW24" s="6"/>
      <c r="AX24" s="56"/>
      <c r="AY24" s="56"/>
      <c r="AZ24" s="8"/>
      <c r="BA24" s="6"/>
      <c r="BB24" s="9"/>
      <c r="BC24" s="6"/>
      <c r="BD24" s="9"/>
      <c r="BE24" s="10"/>
      <c r="BF24" s="201"/>
      <c r="BG24" s="201"/>
    </row>
    <row r="25" spans="1:59" s="64" customFormat="1" ht="15.75" customHeight="1" x14ac:dyDescent="0.25">
      <c r="A25" s="50"/>
      <c r="B25" s="51" t="s">
        <v>34</v>
      </c>
      <c r="C25" s="52"/>
      <c r="D25" s="56"/>
      <c r="E25" s="6"/>
      <c r="F25" s="56"/>
      <c r="G25" s="6"/>
      <c r="H25" s="56"/>
      <c r="I25" s="59"/>
      <c r="J25" s="57"/>
      <c r="K25" s="6"/>
      <c r="L25" s="56"/>
      <c r="M25" s="6"/>
      <c r="N25" s="56"/>
      <c r="O25" s="60"/>
      <c r="P25" s="56"/>
      <c r="Q25" s="6"/>
      <c r="R25" s="56"/>
      <c r="S25" s="6"/>
      <c r="T25" s="56"/>
      <c r="U25" s="59"/>
      <c r="V25" s="57"/>
      <c r="W25" s="6"/>
      <c r="X25" s="56"/>
      <c r="Y25" s="6"/>
      <c r="Z25" s="56"/>
      <c r="AA25" s="60"/>
      <c r="AB25" s="56"/>
      <c r="AC25" s="6"/>
      <c r="AD25" s="56"/>
      <c r="AE25" s="6"/>
      <c r="AF25" s="56"/>
      <c r="AG25" s="59"/>
      <c r="AH25" s="57"/>
      <c r="AI25" s="6"/>
      <c r="AJ25" s="56"/>
      <c r="AK25" s="6"/>
      <c r="AL25" s="56"/>
      <c r="AM25" s="60"/>
      <c r="AN25" s="57"/>
      <c r="AO25" s="6"/>
      <c r="AP25" s="58"/>
      <c r="AQ25" s="6"/>
      <c r="AR25" s="58"/>
      <c r="AS25" s="61"/>
      <c r="AT25" s="56"/>
      <c r="AU25" s="6"/>
      <c r="AV25" s="56"/>
      <c r="AW25" s="6"/>
      <c r="AX25" s="56"/>
      <c r="AY25" s="56"/>
      <c r="AZ25" s="8"/>
      <c r="BA25" s="6"/>
      <c r="BB25" s="9"/>
      <c r="BC25" s="6"/>
      <c r="BD25" s="9"/>
      <c r="BE25" s="10"/>
      <c r="BF25" s="201"/>
      <c r="BG25" s="201"/>
    </row>
    <row r="26" spans="1:59" s="64" customFormat="1" ht="15.75" customHeight="1" x14ac:dyDescent="0.25">
      <c r="A26" s="50"/>
      <c r="B26" s="51" t="s">
        <v>34</v>
      </c>
      <c r="C26" s="52"/>
      <c r="D26" s="56"/>
      <c r="E26" s="6"/>
      <c r="F26" s="56"/>
      <c r="G26" s="6"/>
      <c r="H26" s="56"/>
      <c r="I26" s="59"/>
      <c r="J26" s="57"/>
      <c r="K26" s="6"/>
      <c r="L26" s="56"/>
      <c r="M26" s="6"/>
      <c r="N26" s="56"/>
      <c r="O26" s="60"/>
      <c r="P26" s="56"/>
      <c r="Q26" s="6"/>
      <c r="R26" s="56"/>
      <c r="S26" s="6"/>
      <c r="T26" s="56"/>
      <c r="U26" s="59"/>
      <c r="V26" s="57"/>
      <c r="W26" s="6"/>
      <c r="X26" s="56"/>
      <c r="Y26" s="6"/>
      <c r="Z26" s="56"/>
      <c r="AA26" s="60"/>
      <c r="AB26" s="56"/>
      <c r="AC26" s="6"/>
      <c r="AD26" s="56"/>
      <c r="AE26" s="6"/>
      <c r="AF26" s="56"/>
      <c r="AG26" s="59"/>
      <c r="AH26" s="57"/>
      <c r="AI26" s="6"/>
      <c r="AJ26" s="56"/>
      <c r="AK26" s="6"/>
      <c r="AL26" s="56"/>
      <c r="AM26" s="60"/>
      <c r="AN26" s="57"/>
      <c r="AO26" s="6"/>
      <c r="AP26" s="58"/>
      <c r="AQ26" s="6"/>
      <c r="AR26" s="58"/>
      <c r="AS26" s="61"/>
      <c r="AT26" s="56"/>
      <c r="AU26" s="6"/>
      <c r="AV26" s="56"/>
      <c r="AW26" s="6"/>
      <c r="AX26" s="56"/>
      <c r="AY26" s="56"/>
      <c r="AZ26" s="8"/>
      <c r="BA26" s="6"/>
      <c r="BB26" s="9"/>
      <c r="BC26" s="6"/>
      <c r="BD26" s="9"/>
      <c r="BE26" s="10"/>
      <c r="BF26" s="201"/>
      <c r="BG26" s="201"/>
    </row>
    <row r="27" spans="1:59" s="64" customFormat="1" ht="15.75" customHeight="1" x14ac:dyDescent="0.25">
      <c r="A27" s="50"/>
      <c r="B27" s="51" t="s">
        <v>34</v>
      </c>
      <c r="C27" s="52"/>
      <c r="D27" s="56"/>
      <c r="E27" s="6"/>
      <c r="F27" s="56"/>
      <c r="G27" s="6"/>
      <c r="H27" s="56"/>
      <c r="I27" s="59"/>
      <c r="J27" s="57"/>
      <c r="K27" s="6"/>
      <c r="L27" s="56"/>
      <c r="M27" s="6"/>
      <c r="N27" s="56"/>
      <c r="O27" s="60"/>
      <c r="P27" s="56"/>
      <c r="Q27" s="6"/>
      <c r="R27" s="56"/>
      <c r="S27" s="6"/>
      <c r="T27" s="56"/>
      <c r="U27" s="59"/>
      <c r="V27" s="57"/>
      <c r="W27" s="6"/>
      <c r="X27" s="56"/>
      <c r="Y27" s="6"/>
      <c r="Z27" s="56"/>
      <c r="AA27" s="60"/>
      <c r="AB27" s="56"/>
      <c r="AC27" s="6"/>
      <c r="AD27" s="56"/>
      <c r="AE27" s="6"/>
      <c r="AF27" s="56"/>
      <c r="AG27" s="59"/>
      <c r="AH27" s="57"/>
      <c r="AI27" s="6"/>
      <c r="AJ27" s="56"/>
      <c r="AK27" s="6"/>
      <c r="AL27" s="56"/>
      <c r="AM27" s="60"/>
      <c r="AN27" s="57"/>
      <c r="AO27" s="6"/>
      <c r="AP27" s="58"/>
      <c r="AQ27" s="6"/>
      <c r="AR27" s="58"/>
      <c r="AS27" s="61"/>
      <c r="AT27" s="56"/>
      <c r="AU27" s="6"/>
      <c r="AV27" s="56"/>
      <c r="AW27" s="6"/>
      <c r="AX27" s="56"/>
      <c r="AY27" s="56"/>
      <c r="AZ27" s="8"/>
      <c r="BA27" s="6"/>
      <c r="BB27" s="9"/>
      <c r="BC27" s="6"/>
      <c r="BD27" s="9"/>
      <c r="BE27" s="10"/>
      <c r="BF27" s="201"/>
      <c r="BG27" s="201"/>
    </row>
    <row r="28" spans="1:59" s="64" customFormat="1" ht="15.75" customHeight="1" x14ac:dyDescent="0.25">
      <c r="A28" s="50"/>
      <c r="B28" s="51" t="s">
        <v>34</v>
      </c>
      <c r="C28" s="52"/>
      <c r="D28" s="56"/>
      <c r="E28" s="6" t="str">
        <f t="shared" si="24"/>
        <v/>
      </c>
      <c r="F28" s="56"/>
      <c r="G28" s="6" t="str">
        <f t="shared" si="25"/>
        <v/>
      </c>
      <c r="H28" s="56"/>
      <c r="I28" s="59"/>
      <c r="J28" s="57"/>
      <c r="K28" s="6" t="str">
        <f t="shared" si="26"/>
        <v/>
      </c>
      <c r="L28" s="56"/>
      <c r="M28" s="6" t="str">
        <f t="shared" si="27"/>
        <v/>
      </c>
      <c r="N28" s="56"/>
      <c r="O28" s="60"/>
      <c r="P28" s="56"/>
      <c r="Q28" s="6" t="str">
        <f t="shared" si="28"/>
        <v/>
      </c>
      <c r="R28" s="56"/>
      <c r="S28" s="6" t="str">
        <f t="shared" si="29"/>
        <v/>
      </c>
      <c r="T28" s="56"/>
      <c r="U28" s="59"/>
      <c r="V28" s="57"/>
      <c r="W28" s="6" t="str">
        <f t="shared" si="30"/>
        <v/>
      </c>
      <c r="X28" s="56"/>
      <c r="Y28" s="6" t="str">
        <f t="shared" si="31"/>
        <v/>
      </c>
      <c r="Z28" s="56"/>
      <c r="AA28" s="60"/>
      <c r="AB28" s="56"/>
      <c r="AC28" s="6" t="str">
        <f t="shared" si="32"/>
        <v/>
      </c>
      <c r="AD28" s="56"/>
      <c r="AE28" s="6" t="str">
        <f t="shared" si="33"/>
        <v/>
      </c>
      <c r="AF28" s="56"/>
      <c r="AG28" s="59"/>
      <c r="AH28" s="57"/>
      <c r="AI28" s="6" t="str">
        <f t="shared" si="34"/>
        <v/>
      </c>
      <c r="AJ28" s="56"/>
      <c r="AK28" s="6" t="str">
        <f t="shared" si="35"/>
        <v/>
      </c>
      <c r="AL28" s="56"/>
      <c r="AM28" s="60"/>
      <c r="AN28" s="57"/>
      <c r="AO28" s="6" t="str">
        <f>IF(AN28*14=0,"",AN28*14)</f>
        <v/>
      </c>
      <c r="AP28" s="58"/>
      <c r="AQ28" s="6" t="str">
        <f>IF(AP28*14=0,"",AP28*14)</f>
        <v/>
      </c>
      <c r="AR28" s="58"/>
      <c r="AS28" s="61"/>
      <c r="AT28" s="56"/>
      <c r="AU28" s="6" t="str">
        <f t="shared" si="36"/>
        <v/>
      </c>
      <c r="AV28" s="56"/>
      <c r="AW28" s="6" t="str">
        <f t="shared" si="37"/>
        <v/>
      </c>
      <c r="AX28" s="56"/>
      <c r="AY28" s="56"/>
      <c r="AZ28" s="8" t="str">
        <f t="shared" si="38"/>
        <v/>
      </c>
      <c r="BA28" s="6" t="str">
        <f t="shared" si="39"/>
        <v/>
      </c>
      <c r="BB28" s="9" t="str">
        <f t="shared" si="40"/>
        <v/>
      </c>
      <c r="BC28" s="6" t="str">
        <f t="shared" si="41"/>
        <v/>
      </c>
      <c r="BD28" s="9" t="str">
        <f t="shared" si="42"/>
        <v/>
      </c>
      <c r="BE28" s="10" t="str">
        <f t="shared" si="43"/>
        <v/>
      </c>
      <c r="BF28" s="201"/>
      <c r="BG28" s="201"/>
    </row>
    <row r="29" spans="1:59" s="2" customFormat="1" ht="15.75" customHeight="1" x14ac:dyDescent="0.25">
      <c r="A29" s="50"/>
      <c r="B29" s="51" t="s">
        <v>34</v>
      </c>
      <c r="C29" s="52"/>
      <c r="D29" s="56"/>
      <c r="E29" s="6" t="str">
        <f t="shared" si="24"/>
        <v/>
      </c>
      <c r="F29" s="56"/>
      <c r="G29" s="6" t="str">
        <f t="shared" si="25"/>
        <v/>
      </c>
      <c r="H29" s="56"/>
      <c r="I29" s="59"/>
      <c r="J29" s="57"/>
      <c r="K29" s="6" t="str">
        <f t="shared" si="26"/>
        <v/>
      </c>
      <c r="L29" s="56"/>
      <c r="M29" s="6" t="str">
        <f t="shared" si="27"/>
        <v/>
      </c>
      <c r="N29" s="56"/>
      <c r="O29" s="60"/>
      <c r="P29" s="56"/>
      <c r="Q29" s="6" t="str">
        <f t="shared" si="28"/>
        <v/>
      </c>
      <c r="R29" s="56"/>
      <c r="S29" s="6" t="str">
        <f t="shared" si="29"/>
        <v/>
      </c>
      <c r="T29" s="56"/>
      <c r="U29" s="59"/>
      <c r="V29" s="57"/>
      <c r="W29" s="6" t="str">
        <f t="shared" si="30"/>
        <v/>
      </c>
      <c r="X29" s="56"/>
      <c r="Y29" s="6" t="str">
        <f t="shared" si="31"/>
        <v/>
      </c>
      <c r="Z29" s="56"/>
      <c r="AA29" s="60"/>
      <c r="AB29" s="56"/>
      <c r="AC29" s="6" t="str">
        <f t="shared" si="32"/>
        <v/>
      </c>
      <c r="AD29" s="56"/>
      <c r="AE29" s="6" t="str">
        <f t="shared" si="33"/>
        <v/>
      </c>
      <c r="AF29" s="56"/>
      <c r="AG29" s="59"/>
      <c r="AH29" s="57"/>
      <c r="AI29" s="6" t="str">
        <f t="shared" si="34"/>
        <v/>
      </c>
      <c r="AJ29" s="56"/>
      <c r="AK29" s="6" t="str">
        <f t="shared" si="35"/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 t="shared" si="36"/>
        <v/>
      </c>
      <c r="AV29" s="56"/>
      <c r="AW29" s="6" t="str">
        <f t="shared" si="37"/>
        <v/>
      </c>
      <c r="AX29" s="56"/>
      <c r="AY29" s="56"/>
      <c r="AZ29" s="8" t="str">
        <f t="shared" si="38"/>
        <v/>
      </c>
      <c r="BA29" s="6" t="str">
        <f t="shared" si="39"/>
        <v/>
      </c>
      <c r="BB29" s="9" t="str">
        <f t="shared" si="40"/>
        <v/>
      </c>
      <c r="BC29" s="6" t="str">
        <f t="shared" si="41"/>
        <v/>
      </c>
      <c r="BD29" s="9" t="str">
        <f t="shared" si="42"/>
        <v/>
      </c>
      <c r="BE29" s="10" t="str">
        <f t="shared" si="43"/>
        <v/>
      </c>
      <c r="BF29" s="201"/>
      <c r="BG29" s="201"/>
    </row>
    <row r="30" spans="1:59" s="2" customFormat="1" ht="15.75" customHeight="1" x14ac:dyDescent="0.25">
      <c r="A30" s="50"/>
      <c r="B30" s="51" t="s">
        <v>34</v>
      </c>
      <c r="C30" s="52"/>
      <c r="D30" s="56"/>
      <c r="E30" s="6"/>
      <c r="F30" s="56"/>
      <c r="G30" s="6"/>
      <c r="H30" s="56"/>
      <c r="I30" s="59"/>
      <c r="J30" s="57"/>
      <c r="K30" s="6"/>
      <c r="L30" s="56"/>
      <c r="M30" s="6"/>
      <c r="N30" s="56"/>
      <c r="O30" s="60"/>
      <c r="P30" s="56"/>
      <c r="Q30" s="6"/>
      <c r="R30" s="56"/>
      <c r="S30" s="6"/>
      <c r="T30" s="56"/>
      <c r="U30" s="59"/>
      <c r="V30" s="57"/>
      <c r="W30" s="6"/>
      <c r="X30" s="56"/>
      <c r="Y30" s="6"/>
      <c r="Z30" s="56"/>
      <c r="AA30" s="60"/>
      <c r="AB30" s="56"/>
      <c r="AC30" s="6"/>
      <c r="AD30" s="56"/>
      <c r="AE30" s="6"/>
      <c r="AF30" s="56"/>
      <c r="AG30" s="59"/>
      <c r="AH30" s="57"/>
      <c r="AI30" s="6"/>
      <c r="AJ30" s="56"/>
      <c r="AK30" s="6"/>
      <c r="AL30" s="56"/>
      <c r="AM30" s="60"/>
      <c r="AN30" s="57"/>
      <c r="AO30" s="6"/>
      <c r="AP30" s="58"/>
      <c r="AQ30" s="6"/>
      <c r="AR30" s="58"/>
      <c r="AS30" s="61"/>
      <c r="AT30" s="56"/>
      <c r="AU30" s="6"/>
      <c r="AV30" s="56"/>
      <c r="AW30" s="6"/>
      <c r="AX30" s="56"/>
      <c r="AY30" s="56"/>
      <c r="AZ30" s="8"/>
      <c r="BA30" s="6"/>
      <c r="BB30" s="9"/>
      <c r="BC30" s="6"/>
      <c r="BD30" s="9"/>
      <c r="BE30" s="10"/>
      <c r="BF30" s="201"/>
      <c r="BG30" s="201"/>
    </row>
    <row r="31" spans="1:59" s="119" customFormat="1" ht="15.75" customHeight="1" thickBot="1" x14ac:dyDescent="0.35">
      <c r="A31" s="202"/>
      <c r="B31" s="12"/>
      <c r="C31" s="175" t="s">
        <v>58</v>
      </c>
      <c r="D31" s="130">
        <f>SUM(D12:D30)</f>
        <v>0</v>
      </c>
      <c r="E31" s="130">
        <f>SUM(E12:E30)</f>
        <v>0</v>
      </c>
      <c r="F31" s="130">
        <f>SUM(F12:F30)</f>
        <v>0</v>
      </c>
      <c r="G31" s="130">
        <f>SUM(G12:G30)</f>
        <v>0</v>
      </c>
      <c r="H31" s="130">
        <f>SUM(H12:H30)</f>
        <v>0</v>
      </c>
      <c r="I31" s="211" t="s">
        <v>17</v>
      </c>
      <c r="J31" s="130">
        <f>SUM(J12:J30)</f>
        <v>0</v>
      </c>
      <c r="K31" s="130">
        <f>SUM(K12:K30)</f>
        <v>0</v>
      </c>
      <c r="L31" s="130">
        <f>SUM(L12:L30)</f>
        <v>0</v>
      </c>
      <c r="M31" s="130">
        <f>SUM(M12:M30)</f>
        <v>0</v>
      </c>
      <c r="N31" s="130">
        <f>SUM(N12:N30)</f>
        <v>0</v>
      </c>
      <c r="O31" s="211" t="s">
        <v>17</v>
      </c>
      <c r="P31" s="130">
        <f>SUM(P12:P30)</f>
        <v>0</v>
      </c>
      <c r="Q31" s="130">
        <f>SUM(Q12:Q30)</f>
        <v>0</v>
      </c>
      <c r="R31" s="130">
        <f>SUM(R12:R30)</f>
        <v>0</v>
      </c>
      <c r="S31" s="130">
        <f>SUM(S12:S30)</f>
        <v>0</v>
      </c>
      <c r="T31" s="130">
        <f>SUM(T12:T30)</f>
        <v>0</v>
      </c>
      <c r="U31" s="211" t="s">
        <v>17</v>
      </c>
      <c r="V31" s="130">
        <f>SUM(V12:V30)</f>
        <v>0</v>
      </c>
      <c r="W31" s="130">
        <f>SUM(W12:W30)</f>
        <v>0</v>
      </c>
      <c r="X31" s="130">
        <f>SUM(X12:X30)</f>
        <v>0</v>
      </c>
      <c r="Y31" s="130">
        <f>SUM(Y12:Y30)</f>
        <v>0</v>
      </c>
      <c r="Z31" s="130">
        <f>SUM(Z12:Z30)</f>
        <v>0</v>
      </c>
      <c r="AA31" s="211" t="s">
        <v>17</v>
      </c>
      <c r="AB31" s="130">
        <f>SUM(AB12:AB30)</f>
        <v>13</v>
      </c>
      <c r="AC31" s="130">
        <f>SUM(AC12:AC30)</f>
        <v>182</v>
      </c>
      <c r="AD31" s="130">
        <f>SUM(AD12:AD30)</f>
        <v>11</v>
      </c>
      <c r="AE31" s="130">
        <f>SUM(AE12:AE30)</f>
        <v>154</v>
      </c>
      <c r="AF31" s="130">
        <f>SUM(AF12:AF30)</f>
        <v>24</v>
      </c>
      <c r="AG31" s="211" t="s">
        <v>17</v>
      </c>
      <c r="AH31" s="130">
        <f>SUM(AH12:AH30)</f>
        <v>13</v>
      </c>
      <c r="AI31" s="130">
        <f>SUM(AI12:AI30)</f>
        <v>182</v>
      </c>
      <c r="AJ31" s="130">
        <f>SUM(AJ12:AJ30)</f>
        <v>9</v>
      </c>
      <c r="AK31" s="130">
        <f>SUM(AK12:AK30)</f>
        <v>126</v>
      </c>
      <c r="AL31" s="130">
        <f>SUM(AL12:AL30)</f>
        <v>22</v>
      </c>
      <c r="AM31" s="211" t="s">
        <v>17</v>
      </c>
      <c r="AN31" s="130">
        <f>SUM(AN12:AN30)</f>
        <v>12</v>
      </c>
      <c r="AO31" s="130">
        <f>SUM(AO12:AO30)</f>
        <v>168</v>
      </c>
      <c r="AP31" s="130">
        <f>SUM(AP12:AP30)</f>
        <v>6</v>
      </c>
      <c r="AQ31" s="130">
        <f>SUM(AQ12:AQ30)</f>
        <v>84</v>
      </c>
      <c r="AR31" s="130">
        <f>SUM(AR12:AR30)</f>
        <v>19</v>
      </c>
      <c r="AS31" s="211" t="s">
        <v>17</v>
      </c>
      <c r="AT31" s="130">
        <f>SUM(AT12:AT30)</f>
        <v>0</v>
      </c>
      <c r="AU31" s="130">
        <f>SUM(AU12:AU30)</f>
        <v>0</v>
      </c>
      <c r="AV31" s="130">
        <f>SUM(AV12:AV30)</f>
        <v>35</v>
      </c>
      <c r="AW31" s="130">
        <f>SUM(AW12:AW30)</f>
        <v>490</v>
      </c>
      <c r="AX31" s="130">
        <f>SUM(AX12:AX30)</f>
        <v>17</v>
      </c>
      <c r="AY31" s="211" t="s">
        <v>17</v>
      </c>
      <c r="AZ31" s="130">
        <f t="shared" ref="AZ31:BE31" si="44">SUM(AZ12:AZ30)</f>
        <v>38</v>
      </c>
      <c r="BA31" s="130">
        <f t="shared" si="44"/>
        <v>532</v>
      </c>
      <c r="BB31" s="130">
        <f t="shared" si="44"/>
        <v>61</v>
      </c>
      <c r="BC31" s="130">
        <f t="shared" si="44"/>
        <v>854</v>
      </c>
      <c r="BD31" s="130">
        <f t="shared" si="44"/>
        <v>82</v>
      </c>
      <c r="BE31" s="130">
        <f t="shared" si="44"/>
        <v>99</v>
      </c>
    </row>
    <row r="32" spans="1:59" s="119" customFormat="1" ht="15.75" customHeight="1" thickBot="1" x14ac:dyDescent="0.35">
      <c r="A32" s="173"/>
      <c r="B32" s="174"/>
      <c r="C32" s="117" t="s">
        <v>44</v>
      </c>
      <c r="D32" s="118">
        <f>D10+D31</f>
        <v>0</v>
      </c>
      <c r="E32" s="118">
        <f>E10+E31</f>
        <v>0</v>
      </c>
      <c r="F32" s="118">
        <f>F10+F31</f>
        <v>30</v>
      </c>
      <c r="G32" s="118">
        <f>G10+G31</f>
        <v>600</v>
      </c>
      <c r="H32" s="118">
        <f>H10+H31</f>
        <v>27</v>
      </c>
      <c r="I32" s="212" t="s">
        <v>17</v>
      </c>
      <c r="J32" s="118">
        <f>J10+J31</f>
        <v>16</v>
      </c>
      <c r="K32" s="118">
        <f>K10+K31</f>
        <v>224</v>
      </c>
      <c r="L32" s="118">
        <f>L10+L31</f>
        <v>17</v>
      </c>
      <c r="M32" s="118">
        <f>M10+M31</f>
        <v>238</v>
      </c>
      <c r="N32" s="118">
        <f>N10+N31</f>
        <v>27</v>
      </c>
      <c r="O32" s="212" t="s">
        <v>17</v>
      </c>
      <c r="P32" s="118">
        <f>P10+P31</f>
        <v>10</v>
      </c>
      <c r="Q32" s="118">
        <f>Q10+Q31</f>
        <v>140</v>
      </c>
      <c r="R32" s="118">
        <f>R10+R31</f>
        <v>21</v>
      </c>
      <c r="S32" s="118">
        <f>S10+S31</f>
        <v>304</v>
      </c>
      <c r="T32" s="118">
        <f>T10+T31</f>
        <v>29</v>
      </c>
      <c r="U32" s="212" t="s">
        <v>17</v>
      </c>
      <c r="V32" s="118">
        <f>V10+V31</f>
        <v>18</v>
      </c>
      <c r="W32" s="118">
        <f>W10+W31</f>
        <v>252</v>
      </c>
      <c r="X32" s="118">
        <f>X10+X31</f>
        <v>15</v>
      </c>
      <c r="Y32" s="118">
        <f>Y10+Y31</f>
        <v>210</v>
      </c>
      <c r="Z32" s="118">
        <f>Z10+Z31</f>
        <v>33</v>
      </c>
      <c r="AA32" s="212" t="s">
        <v>17</v>
      </c>
      <c r="AB32" s="118">
        <f>AB10+AB31</f>
        <v>16</v>
      </c>
      <c r="AC32" s="118">
        <f>AC10+AC31</f>
        <v>224</v>
      </c>
      <c r="AD32" s="118">
        <f>AD10+AD31</f>
        <v>17</v>
      </c>
      <c r="AE32" s="118">
        <f>AE10+AE31</f>
        <v>238</v>
      </c>
      <c r="AF32" s="118">
        <f>AF10+AF31</f>
        <v>32</v>
      </c>
      <c r="AG32" s="212" t="s">
        <v>17</v>
      </c>
      <c r="AH32" s="118">
        <f>AH10+AH31</f>
        <v>16</v>
      </c>
      <c r="AI32" s="118">
        <f>AI10+AI31</f>
        <v>224</v>
      </c>
      <c r="AJ32" s="118">
        <f>AJ10+AJ31</f>
        <v>16</v>
      </c>
      <c r="AK32" s="118">
        <f>AK10+AK31</f>
        <v>224</v>
      </c>
      <c r="AL32" s="118">
        <f>AL10+AL31</f>
        <v>32</v>
      </c>
      <c r="AM32" s="212" t="s">
        <v>17</v>
      </c>
      <c r="AN32" s="118">
        <f>AN10+AN31</f>
        <v>18</v>
      </c>
      <c r="AO32" s="118">
        <f>AO10+AO31</f>
        <v>252</v>
      </c>
      <c r="AP32" s="118">
        <f>AP10+AP31</f>
        <v>14</v>
      </c>
      <c r="AQ32" s="118">
        <f>AQ10+AQ31</f>
        <v>196</v>
      </c>
      <c r="AR32" s="118">
        <f>AR10+AR31</f>
        <v>33</v>
      </c>
      <c r="AS32" s="212" t="s">
        <v>17</v>
      </c>
      <c r="AT32" s="118">
        <f>AT10+AT31</f>
        <v>0</v>
      </c>
      <c r="AU32" s="118">
        <f>AU10+AU31</f>
        <v>0</v>
      </c>
      <c r="AV32" s="118">
        <f>AV10+AV31</f>
        <v>37</v>
      </c>
      <c r="AW32" s="118">
        <f>AW10+AW31</f>
        <v>518</v>
      </c>
      <c r="AX32" s="118">
        <f>AX10+AX31</f>
        <v>27</v>
      </c>
      <c r="AY32" s="212" t="s">
        <v>17</v>
      </c>
      <c r="AZ32" s="131">
        <f t="shared" ref="AZ32:BE32" si="45">AZ10+AZ31</f>
        <v>94</v>
      </c>
      <c r="BA32" s="131">
        <f t="shared" si="45"/>
        <v>1316</v>
      </c>
      <c r="BB32" s="131">
        <f t="shared" si="45"/>
        <v>166</v>
      </c>
      <c r="BC32" s="131">
        <f t="shared" si="45"/>
        <v>2338</v>
      </c>
      <c r="BD32" s="131">
        <f t="shared" si="45"/>
        <v>240</v>
      </c>
      <c r="BE32" s="131">
        <f t="shared" si="45"/>
        <v>261</v>
      </c>
    </row>
    <row r="33" spans="1:59" ht="18.75" customHeight="1" x14ac:dyDescent="0.3">
      <c r="A33" s="132"/>
      <c r="B33" s="133"/>
      <c r="C33" s="134" t="s">
        <v>16</v>
      </c>
      <c r="D33" s="530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566"/>
      <c r="R33" s="566"/>
      <c r="S33" s="566"/>
      <c r="T33" s="566"/>
      <c r="U33" s="566"/>
      <c r="V33" s="566"/>
      <c r="W33" s="566"/>
      <c r="X33" s="566"/>
      <c r="Y33" s="566"/>
      <c r="Z33" s="566"/>
      <c r="AA33" s="566"/>
      <c r="AB33" s="530"/>
      <c r="AC33" s="566"/>
      <c r="AD33" s="566"/>
      <c r="AE33" s="566"/>
      <c r="AF33" s="566"/>
      <c r="AG33" s="566"/>
      <c r="AH33" s="566"/>
      <c r="AI33" s="566"/>
      <c r="AJ33" s="566"/>
      <c r="AK33" s="566"/>
      <c r="AL33" s="566"/>
      <c r="AM33" s="566"/>
      <c r="AN33" s="566"/>
      <c r="AO33" s="566"/>
      <c r="AP33" s="566"/>
      <c r="AQ33" s="566"/>
      <c r="AR33" s="566"/>
      <c r="AS33" s="566"/>
      <c r="AT33" s="566"/>
      <c r="AU33" s="566"/>
      <c r="AV33" s="566"/>
      <c r="AW33" s="566"/>
      <c r="AX33" s="566"/>
      <c r="AY33" s="566"/>
      <c r="AZ33" s="526"/>
      <c r="BA33" s="567"/>
      <c r="BB33" s="567"/>
      <c r="BC33" s="567"/>
      <c r="BD33" s="567"/>
      <c r="BE33" s="567"/>
      <c r="BF33" s="205"/>
      <c r="BG33" s="205"/>
    </row>
    <row r="34" spans="1:59" s="2" customFormat="1" ht="15.75" customHeight="1" x14ac:dyDescent="0.25">
      <c r="A34" s="50"/>
      <c r="B34" s="53" t="s">
        <v>15</v>
      </c>
      <c r="C34" s="52" t="s">
        <v>54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6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s="2" customFormat="1" ht="15.75" customHeight="1" x14ac:dyDescent="0.25">
      <c r="A35" s="54"/>
      <c r="B35" s="53" t="s">
        <v>15</v>
      </c>
      <c r="C35" s="52" t="s">
        <v>55</v>
      </c>
      <c r="D35" s="56"/>
      <c r="E35" s="6" t="str">
        <f>IF(D35*14=0,"",D35*14)</f>
        <v/>
      </c>
      <c r="F35" s="56"/>
      <c r="G35" s="6" t="str">
        <f>IF(F35*14=0,"",F35*14)</f>
        <v/>
      </c>
      <c r="H35" s="56"/>
      <c r="I35" s="59"/>
      <c r="J35" s="57"/>
      <c r="K35" s="6" t="str">
        <f>IF(J35*14=0,"",J35*14)</f>
        <v/>
      </c>
      <c r="L35" s="56"/>
      <c r="M35" s="6" t="str">
        <f>IF(L35*14=0,"",L35*14)</f>
        <v/>
      </c>
      <c r="N35" s="56"/>
      <c r="O35" s="60"/>
      <c r="P35" s="56"/>
      <c r="Q35" s="6" t="str">
        <f>IF(P35*14=0,"",P35*14)</f>
        <v/>
      </c>
      <c r="R35" s="56"/>
      <c r="S35" s="6" t="str">
        <f>IF(R35*14=0,"",R35*14)</f>
        <v/>
      </c>
      <c r="T35" s="56"/>
      <c r="U35" s="59"/>
      <c r="V35" s="57"/>
      <c r="W35" s="6" t="str">
        <f>IF(V35*14=0,"",V35*14)</f>
        <v/>
      </c>
      <c r="X35" s="56"/>
      <c r="Y35" s="6" t="str">
        <f>IF(X35*14=0,"",X35*14)</f>
        <v/>
      </c>
      <c r="Z35" s="56"/>
      <c r="AA35" s="60"/>
      <c r="AB35" s="56"/>
      <c r="AC35" s="6" t="str">
        <f>IF(AB35*14=0,"",AB35*14)</f>
        <v/>
      </c>
      <c r="AD35" s="56"/>
      <c r="AE35" s="6" t="str">
        <f>IF(AD35*14=0,"",AD35*14)</f>
        <v/>
      </c>
      <c r="AF35" s="56"/>
      <c r="AG35" s="59"/>
      <c r="AH35" s="57"/>
      <c r="AI35" s="6" t="str">
        <f>IF(AH35*14=0,"",AH35*14)</f>
        <v/>
      </c>
      <c r="AJ35" s="56"/>
      <c r="AK35" s="6" t="str">
        <f>IF(AJ35*14=0,"",AJ35*14)</f>
        <v/>
      </c>
      <c r="AL35" s="56"/>
      <c r="AM35" s="60"/>
      <c r="AN35" s="57"/>
      <c r="AO35" s="6" t="str">
        <f>IF(AN35*14=0,"",AN35*14)</f>
        <v/>
      </c>
      <c r="AP35" s="58"/>
      <c r="AQ35" s="6" t="str">
        <f>IF(AP35*14=0,"",AP35*14)</f>
        <v/>
      </c>
      <c r="AR35" s="58"/>
      <c r="AS35" s="61"/>
      <c r="AT35" s="56"/>
      <c r="AU35" s="6" t="str">
        <f>IF(AT35*14=0,"",AT35*14)</f>
        <v/>
      </c>
      <c r="AV35" s="56"/>
      <c r="AW35" s="6" t="str">
        <f>IF(AV35*14=0,"",AV35*14)</f>
        <v/>
      </c>
      <c r="AX35" s="56"/>
      <c r="AY35" s="56"/>
      <c r="AZ35" s="8" t="str">
        <f>IF(D35+J35+P35+V35+AB35+AH35+AN35+AT35=0,"",D35+J35+P35+V35+AB35+AH35+AN35+AT35)</f>
        <v/>
      </c>
      <c r="BA35" s="18" t="str">
        <f>IF((P35+V35+AB35+AH35+AN35+AT35)*14=0,"",(P35+V35+AB35+AH35+AN35+AT35)*14)</f>
        <v/>
      </c>
      <c r="BB35" s="9" t="str">
        <f>IF(F35+L35+R35+X35+AD35+AJ35+AP35+AV35=0,"",F35+L35+R35+X35+AD35+AJ35+AP35+AV35)</f>
        <v/>
      </c>
      <c r="BC35" s="6" t="str">
        <f>IF((L35+F35+R35+X35+AD35+AJ35+AP35+AV35)*14=0,"",(L35+F35+R35+X35+AD35+AJ35+AP35+AV35)*14)</f>
        <v/>
      </c>
      <c r="BD35" s="63" t="s">
        <v>17</v>
      </c>
      <c r="BE35" s="198" t="str">
        <f>IF(D35+F35+L35+J35+P35+R35+V35+X35+AB35+AD35+AH35+AJ35+AN35+AP35+AT35+AV35=0,"",D35+F35+L35+J35+P35+R35+V35+X35+AB35+AD35+AH35+AJ35+AN35+AP35+AT35+AV35)</f>
        <v/>
      </c>
      <c r="BF35" s="201"/>
      <c r="BG35" s="201"/>
    </row>
    <row r="36" spans="1:59" s="2" customFormat="1" ht="15.75" customHeight="1" thickBot="1" x14ac:dyDescent="0.3">
      <c r="A36" s="99"/>
      <c r="B36" s="53" t="s">
        <v>15</v>
      </c>
      <c r="C36" s="52" t="s">
        <v>56</v>
      </c>
      <c r="D36" s="56"/>
      <c r="E36" s="6" t="str">
        <f>IF(D36*14=0,"",D36*14)</f>
        <v/>
      </c>
      <c r="F36" s="56"/>
      <c r="G36" s="6" t="str">
        <f>IF(F36*14=0,"",F36*14)</f>
        <v/>
      </c>
      <c r="H36" s="56"/>
      <c r="I36" s="59"/>
      <c r="J36" s="57"/>
      <c r="K36" s="6" t="str">
        <f>IF(J36*14=0,"",J36*14)</f>
        <v/>
      </c>
      <c r="L36" s="56"/>
      <c r="M36" s="6" t="str">
        <f>IF(L36*14=0,"",L36*14)</f>
        <v/>
      </c>
      <c r="N36" s="56"/>
      <c r="O36" s="60"/>
      <c r="P36" s="56"/>
      <c r="Q36" s="6" t="str">
        <f>IF(P36*14=0,"",P36*14)</f>
        <v/>
      </c>
      <c r="R36" s="56"/>
      <c r="S36" s="6" t="str">
        <f>IF(R36*14=0,"",R36*14)</f>
        <v/>
      </c>
      <c r="T36" s="56"/>
      <c r="U36" s="59"/>
      <c r="V36" s="57"/>
      <c r="W36" s="6" t="str">
        <f>IF(V36*14=0,"",V36*14)</f>
        <v/>
      </c>
      <c r="X36" s="56"/>
      <c r="Y36" s="6" t="str">
        <f>IF(X36*14=0,"",X36*14)</f>
        <v/>
      </c>
      <c r="Z36" s="56"/>
      <c r="AA36" s="60"/>
      <c r="AB36" s="56"/>
      <c r="AC36" s="6" t="str">
        <f>IF(AB36*14=0,"",AB36*14)</f>
        <v/>
      </c>
      <c r="AD36" s="56"/>
      <c r="AE36" s="6" t="str">
        <f>IF(AD36*14=0,"",AD36*14)</f>
        <v/>
      </c>
      <c r="AF36" s="56"/>
      <c r="AG36" s="59"/>
      <c r="AH36" s="57"/>
      <c r="AI36" s="6" t="str">
        <f>IF(AH36*14=0,"",AH36*14)</f>
        <v/>
      </c>
      <c r="AJ36" s="56"/>
      <c r="AK36" s="6" t="str">
        <f>IF(AJ36*14=0,"",AJ36*14)</f>
        <v/>
      </c>
      <c r="AL36" s="56"/>
      <c r="AM36" s="60"/>
      <c r="AN36" s="57"/>
      <c r="AO36" s="6" t="str">
        <f>IF(AN36*14=0,"",AN36*14)</f>
        <v/>
      </c>
      <c r="AP36" s="58"/>
      <c r="AQ36" s="6" t="str">
        <f>IF(AP36*14=0,"",AP36*14)</f>
        <v/>
      </c>
      <c r="AR36" s="58"/>
      <c r="AS36" s="61"/>
      <c r="AT36" s="56"/>
      <c r="AU36" s="6" t="str">
        <f>IF(AT36*14=0,"",AT36*14)</f>
        <v/>
      </c>
      <c r="AV36" s="56"/>
      <c r="AW36" s="6" t="str">
        <f>IF(AV36*14=0,"",AV36*14)</f>
        <v/>
      </c>
      <c r="AX36" s="56"/>
      <c r="AY36" s="56"/>
      <c r="AZ36" s="8" t="str">
        <f>IF(D36+J36+P36+V36+AB36+AH36+AN36+AT36=0,"",D36+J36+P36+V36+AB36+AH36+AN36+AT36)</f>
        <v/>
      </c>
      <c r="BA36" s="18" t="str">
        <f>IF((P36+V36+AB36+AH36+AN36+AT36)*14=0,"",(P36+V36+AB36+AH36+AN36+AT36)*14)</f>
        <v/>
      </c>
      <c r="BB36" s="9" t="str">
        <f>IF(F36+L36+R36+X36+AD36+AJ36+AP36+AV36=0,"",F36+L36+R36+X36+AD36+AJ36+AP36+AV36)</f>
        <v/>
      </c>
      <c r="BC36" s="18" t="str">
        <f>IF((L36+F36+R36+X36+AD36+AJ36+AP36+AV36)*14=0,"",(L36+F36+R36+X36+AD36+AJ36+AP36+AV36)*14)</f>
        <v/>
      </c>
      <c r="BD36" s="63" t="s">
        <v>17</v>
      </c>
      <c r="BE36" s="198" t="str">
        <f>IF(D36+F36+L36+J36+P36+R36+V36+X36+AB36+AD36+AH36+AJ36+AN36+AP36+AT36+AV36=0,"",D36+F36+L36+J36+P36+R36+V36+X36+AB36+AD36+AH36+AJ36+AN36+AP36+AT36+AV36)</f>
        <v/>
      </c>
      <c r="BF36" s="201"/>
      <c r="BG36" s="201"/>
    </row>
    <row r="37" spans="1:59" ht="15.75" customHeight="1" thickBot="1" x14ac:dyDescent="0.35">
      <c r="A37" s="135"/>
      <c r="B37" s="136"/>
      <c r="C37" s="137" t="s">
        <v>18</v>
      </c>
      <c r="D37" s="138">
        <f>SUM(D34:D36)</f>
        <v>0</v>
      </c>
      <c r="E37" s="139" t="str">
        <f>IF(D37*14=0,"",D37*14)</f>
        <v/>
      </c>
      <c r="F37" s="140">
        <f>SUM(F34:F36)</f>
        <v>0</v>
      </c>
      <c r="G37" s="139" t="str">
        <f>IF(F37*14=0,"",F37*14)</f>
        <v/>
      </c>
      <c r="H37" s="141" t="s">
        <v>17</v>
      </c>
      <c r="I37" s="142" t="s">
        <v>17</v>
      </c>
      <c r="J37" s="143">
        <f>SUM(J34:J36)</f>
        <v>0</v>
      </c>
      <c r="K37" s="139" t="str">
        <f>IF(J37*14=0,"",J37*14)</f>
        <v/>
      </c>
      <c r="L37" s="140">
        <f>SUM(L34:L36)</f>
        <v>0</v>
      </c>
      <c r="M37" s="139" t="str">
        <f>IF(L37*14=0,"",L37*14)</f>
        <v/>
      </c>
      <c r="N37" s="141" t="s">
        <v>17</v>
      </c>
      <c r="O37" s="142" t="s">
        <v>17</v>
      </c>
      <c r="P37" s="138">
        <f>SUM(P34:P36)</f>
        <v>0</v>
      </c>
      <c r="Q37" s="139" t="str">
        <f>IF(P37*14=0,"",P37*14)</f>
        <v/>
      </c>
      <c r="R37" s="140">
        <f>SUM(R34:R36)</f>
        <v>0</v>
      </c>
      <c r="S37" s="139" t="str">
        <f>IF(R37*14=0,"",R37*14)</f>
        <v/>
      </c>
      <c r="T37" s="144" t="s">
        <v>17</v>
      </c>
      <c r="U37" s="142" t="s">
        <v>17</v>
      </c>
      <c r="V37" s="143">
        <f>SUM(V34:V36)</f>
        <v>0</v>
      </c>
      <c r="W37" s="139" t="str">
        <f>IF(V37*14=0,"",V37*14)</f>
        <v/>
      </c>
      <c r="X37" s="140">
        <f>SUM(X34:X36)</f>
        <v>0</v>
      </c>
      <c r="Y37" s="139" t="str">
        <f>IF(X37*14=0,"",X37*14)</f>
        <v/>
      </c>
      <c r="Z37" s="141" t="s">
        <v>17</v>
      </c>
      <c r="AA37" s="142" t="s">
        <v>17</v>
      </c>
      <c r="AB37" s="138">
        <f>SUM(AB34:AB36)</f>
        <v>0</v>
      </c>
      <c r="AC37" s="139" t="str">
        <f>IF(AB37*14=0,"",AB37*14)</f>
        <v/>
      </c>
      <c r="AD37" s="140">
        <f>SUM(AD34:AD36)</f>
        <v>0</v>
      </c>
      <c r="AE37" s="139" t="str">
        <f>IF(AD37*14=0,"",AD37*14)</f>
        <v/>
      </c>
      <c r="AF37" s="141" t="s">
        <v>17</v>
      </c>
      <c r="AG37" s="142" t="s">
        <v>17</v>
      </c>
      <c r="AH37" s="143">
        <f>SUM(AH34:AH36)</f>
        <v>0</v>
      </c>
      <c r="AI37" s="139" t="str">
        <f>IF(AH37*14=0,"",AH37*14)</f>
        <v/>
      </c>
      <c r="AJ37" s="140">
        <f>SUM(AJ34:AJ36)</f>
        <v>0</v>
      </c>
      <c r="AK37" s="139" t="str">
        <f>IF(AJ37*14=0,"",AJ37*14)</f>
        <v/>
      </c>
      <c r="AL37" s="141" t="s">
        <v>17</v>
      </c>
      <c r="AM37" s="142" t="s">
        <v>17</v>
      </c>
      <c r="AN37" s="138">
        <f>SUM(AN34:AN36)</f>
        <v>0</v>
      </c>
      <c r="AO37" s="139" t="str">
        <f>IF(AN37*14=0,"",AN37*14)</f>
        <v/>
      </c>
      <c r="AP37" s="140">
        <f>SUM(AP34:AP36)</f>
        <v>0</v>
      </c>
      <c r="AQ37" s="139" t="str">
        <f>IF(AP37*14=0,"",AP37*14)</f>
        <v/>
      </c>
      <c r="AR37" s="144" t="s">
        <v>17</v>
      </c>
      <c r="AS37" s="142" t="s">
        <v>17</v>
      </c>
      <c r="AT37" s="143">
        <f>SUM(AT34:AT36)</f>
        <v>0</v>
      </c>
      <c r="AU37" s="139" t="str">
        <f>IF(AT37*14=0,"",AT37*14)</f>
        <v/>
      </c>
      <c r="AV37" s="140">
        <f>SUM(AV34:AV36)</f>
        <v>0</v>
      </c>
      <c r="AW37" s="139" t="str">
        <f>IF(AV37*14=0,"",AV37*14)</f>
        <v/>
      </c>
      <c r="AX37" s="141" t="s">
        <v>17</v>
      </c>
      <c r="AY37" s="142" t="s">
        <v>17</v>
      </c>
      <c r="AZ37" s="145" t="str">
        <f>IF(D37+J37+P37+V37=0,"",D37+J37+P37+V37)</f>
        <v/>
      </c>
      <c r="BA37" s="228" t="str">
        <f>IF((P37+V37+AB37+AH37+AN37+AT37)*14=0,"",(P37+V37+AB37+AH37+AN37+AT37)*14)</f>
        <v/>
      </c>
      <c r="BB37" s="229" t="str">
        <f>IF(F37+L37+R37+X37=0,"",F37+L37+R37+X37)</f>
        <v/>
      </c>
      <c r="BC37" s="230" t="str">
        <f>IF((L37+F37+R37+X37+AD37+AJ37+AP37+AV37)*14=0,"",(L37+F37+R37+X37+AD37+AJ37+AP37+AV37)*14)</f>
        <v/>
      </c>
      <c r="BD37" s="141" t="s">
        <v>17</v>
      </c>
      <c r="BE37" s="146" t="s">
        <v>43</v>
      </c>
    </row>
    <row r="38" spans="1:59" ht="15.75" customHeight="1" thickBot="1" x14ac:dyDescent="0.35">
      <c r="A38" s="147"/>
      <c r="B38" s="148"/>
      <c r="C38" s="149" t="s">
        <v>45</v>
      </c>
      <c r="D38" s="150">
        <f>D32+D37</f>
        <v>0</v>
      </c>
      <c r="E38" s="151" t="str">
        <f>IF(D38*14=0,"",D38*14)</f>
        <v/>
      </c>
      <c r="F38" s="152">
        <f>F32+F37</f>
        <v>30</v>
      </c>
      <c r="G38" s="151">
        <f>IF(F38*14=0,"",F38*14)</f>
        <v>420</v>
      </c>
      <c r="H38" s="153" t="s">
        <v>17</v>
      </c>
      <c r="I38" s="154" t="s">
        <v>17</v>
      </c>
      <c r="J38" s="155">
        <f>J32+J37</f>
        <v>16</v>
      </c>
      <c r="K38" s="151">
        <f>IF(J38*14=0,"",J38*14)</f>
        <v>224</v>
      </c>
      <c r="L38" s="152">
        <f>L32+L37</f>
        <v>17</v>
      </c>
      <c r="M38" s="151">
        <f>IF(L38*14=0,"",L38*14)</f>
        <v>238</v>
      </c>
      <c r="N38" s="153" t="s">
        <v>17</v>
      </c>
      <c r="O38" s="154" t="s">
        <v>17</v>
      </c>
      <c r="P38" s="150">
        <f>P32+P37</f>
        <v>10</v>
      </c>
      <c r="Q38" s="151">
        <f>IF(P38*14=0,"",P38*14)</f>
        <v>140</v>
      </c>
      <c r="R38" s="152">
        <f>R32+R37</f>
        <v>21</v>
      </c>
      <c r="S38" s="151">
        <f>IF(R38*14=0,"",R38*14)</f>
        <v>294</v>
      </c>
      <c r="T38" s="156" t="s">
        <v>17</v>
      </c>
      <c r="U38" s="154" t="s">
        <v>17</v>
      </c>
      <c r="V38" s="155">
        <f>V32+V37</f>
        <v>18</v>
      </c>
      <c r="W38" s="151">
        <f>IF(V38*14=0,"",V38*14)</f>
        <v>252</v>
      </c>
      <c r="X38" s="152">
        <f>X32+X37</f>
        <v>15</v>
      </c>
      <c r="Y38" s="151">
        <f>IF(X38*14=0,"",X38*14)</f>
        <v>210</v>
      </c>
      <c r="Z38" s="153" t="s">
        <v>17</v>
      </c>
      <c r="AA38" s="154" t="s">
        <v>17</v>
      </c>
      <c r="AB38" s="150">
        <f>AB32+AB37</f>
        <v>16</v>
      </c>
      <c r="AC38" s="151">
        <f>IF(AB38*14=0,"",AB38*14)</f>
        <v>224</v>
      </c>
      <c r="AD38" s="152">
        <f>AD32+AD37</f>
        <v>17</v>
      </c>
      <c r="AE38" s="151">
        <f>IF(AD38*14=0,"",AD38*14)</f>
        <v>238</v>
      </c>
      <c r="AF38" s="153" t="s">
        <v>17</v>
      </c>
      <c r="AG38" s="154" t="s">
        <v>17</v>
      </c>
      <c r="AH38" s="155">
        <f>AH32+AH37</f>
        <v>16</v>
      </c>
      <c r="AI38" s="151">
        <f>IF(AH38*14=0,"",AH38*14)</f>
        <v>224</v>
      </c>
      <c r="AJ38" s="152">
        <f>AJ32+AJ37</f>
        <v>16</v>
      </c>
      <c r="AK38" s="151">
        <f>IF(AJ38*14=0,"",AJ38*14)</f>
        <v>224</v>
      </c>
      <c r="AL38" s="153" t="s">
        <v>17</v>
      </c>
      <c r="AM38" s="154" t="s">
        <v>17</v>
      </c>
      <c r="AN38" s="150">
        <f>AN32+AN37</f>
        <v>18</v>
      </c>
      <c r="AO38" s="151">
        <f>IF(AN38*14=0,"",AN38*14)</f>
        <v>252</v>
      </c>
      <c r="AP38" s="152">
        <f>AP32+AP37</f>
        <v>14</v>
      </c>
      <c r="AQ38" s="151">
        <f>IF(AP38*14=0,"",AP38*14)</f>
        <v>196</v>
      </c>
      <c r="AR38" s="156" t="s">
        <v>17</v>
      </c>
      <c r="AS38" s="154" t="s">
        <v>17</v>
      </c>
      <c r="AT38" s="155">
        <f>AT32+AT37</f>
        <v>0</v>
      </c>
      <c r="AU38" s="151" t="str">
        <f>IF(AT38*14=0,"",AT38*14)</f>
        <v/>
      </c>
      <c r="AV38" s="152">
        <f>AV32+AV37</f>
        <v>37</v>
      </c>
      <c r="AW38" s="151">
        <f>IF(AV38*14=0,"",AV38*14)</f>
        <v>518</v>
      </c>
      <c r="AX38" s="153" t="s">
        <v>17</v>
      </c>
      <c r="AY38" s="154" t="s">
        <v>17</v>
      </c>
      <c r="AZ38" s="157">
        <f>IF(D38+J38+P38+V38+AB38+AN38+AT38+AH38=0,"",D38+J38+P38+V38+AB38+AN38+AT38+AH38)</f>
        <v>94</v>
      </c>
      <c r="BA38" s="231">
        <f>IF((P38+V38+AB38+AH38+AN38+AT38)*14=0,"",(P38+V38+AB38+AH38+AN38+AT38)*14)</f>
        <v>1092</v>
      </c>
      <c r="BB38" s="145">
        <f>IF(F38+L38+R38+X38+AD38+AP38+AV38+AJ38=0,"",F38+L38+R38+X38+AD38+AP38+AV38+AJ38)</f>
        <v>167</v>
      </c>
      <c r="BC38" s="232">
        <f>IF((L38+F38+R38+X38+AD38+AJ38+AP38+AV38)*14=0,"",(L38+F38+R38+X38+AD38+AJ38+AP38+AV38)*14)</f>
        <v>2338</v>
      </c>
      <c r="BD38" s="153" t="s">
        <v>17</v>
      </c>
      <c r="BE38" s="158" t="s">
        <v>43</v>
      </c>
    </row>
    <row r="39" spans="1:59" ht="15.75" customHeight="1" thickTop="1" x14ac:dyDescent="0.3">
      <c r="A39" s="159"/>
      <c r="B39" s="227"/>
      <c r="C39" s="160"/>
      <c r="D39" s="530"/>
      <c r="E39" s="566"/>
      <c r="F39" s="566"/>
      <c r="G39" s="566"/>
      <c r="H39" s="566"/>
      <c r="I39" s="566"/>
      <c r="J39" s="566"/>
      <c r="K39" s="566"/>
      <c r="L39" s="566"/>
      <c r="M39" s="566"/>
      <c r="N39" s="566"/>
      <c r="O39" s="566"/>
      <c r="P39" s="566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30"/>
      <c r="AC39" s="566"/>
      <c r="AD39" s="566"/>
      <c r="AE39" s="566"/>
      <c r="AF39" s="566"/>
      <c r="AG39" s="566"/>
      <c r="AH39" s="566"/>
      <c r="AI39" s="566"/>
      <c r="AJ39" s="566"/>
      <c r="AK39" s="566"/>
      <c r="AL39" s="566"/>
      <c r="AM39" s="566"/>
      <c r="AN39" s="566"/>
      <c r="AO39" s="566"/>
      <c r="AP39" s="566"/>
      <c r="AQ39" s="566"/>
      <c r="AR39" s="566"/>
      <c r="AS39" s="566"/>
      <c r="AT39" s="566"/>
      <c r="AU39" s="566"/>
      <c r="AV39" s="566"/>
      <c r="AW39" s="566"/>
      <c r="AX39" s="566"/>
      <c r="AY39" s="566"/>
      <c r="AZ39" s="526"/>
      <c r="BA39" s="567"/>
      <c r="BB39" s="567"/>
      <c r="BC39" s="567"/>
      <c r="BD39" s="567"/>
      <c r="BE39" s="567"/>
      <c r="BF39" s="205"/>
      <c r="BG39" s="205"/>
    </row>
    <row r="40" spans="1:59" ht="15.75" customHeight="1" x14ac:dyDescent="0.25">
      <c r="A40" s="191"/>
      <c r="B40" s="108" t="s">
        <v>15</v>
      </c>
      <c r="C40" s="184" t="s">
        <v>20</v>
      </c>
      <c r="D40" s="186"/>
      <c r="E40" s="69"/>
      <c r="F40" s="69"/>
      <c r="G40" s="69"/>
      <c r="H40" s="70"/>
      <c r="I40" s="189"/>
      <c r="J40" s="188"/>
      <c r="K40" s="69"/>
      <c r="L40" s="69"/>
      <c r="M40" s="69"/>
      <c r="N40" s="70"/>
      <c r="O40" s="18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18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2"/>
      <c r="AN40" s="188"/>
      <c r="AO40" s="69"/>
      <c r="AP40" s="69"/>
      <c r="AQ40" s="69"/>
      <c r="AR40" s="70"/>
      <c r="AS40" s="18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5.75" customHeight="1" x14ac:dyDescent="0.25">
      <c r="A41" s="182"/>
      <c r="B41" s="72" t="s">
        <v>15</v>
      </c>
      <c r="C41" s="185" t="s">
        <v>21</v>
      </c>
      <c r="D41" s="187"/>
      <c r="E41" s="69"/>
      <c r="F41" s="69"/>
      <c r="G41" s="69"/>
      <c r="H41" s="70"/>
      <c r="I41" s="49"/>
      <c r="J41" s="188"/>
      <c r="K41" s="69"/>
      <c r="L41" s="69"/>
      <c r="M41" s="69"/>
      <c r="N41" s="70"/>
      <c r="O41" s="49"/>
      <c r="P41" s="190"/>
      <c r="Q41" s="69"/>
      <c r="R41" s="69"/>
      <c r="S41" s="69"/>
      <c r="T41" s="70"/>
      <c r="U41" s="70"/>
      <c r="V41" s="190"/>
      <c r="W41" s="69"/>
      <c r="X41" s="69"/>
      <c r="Y41" s="69"/>
      <c r="Z41" s="70"/>
      <c r="AA41" s="49"/>
      <c r="AB41" s="188"/>
      <c r="AC41" s="69"/>
      <c r="AD41" s="69"/>
      <c r="AE41" s="69"/>
      <c r="AF41" s="70"/>
      <c r="AG41" s="70"/>
      <c r="AH41" s="70"/>
      <c r="AI41" s="69"/>
      <c r="AJ41" s="69"/>
      <c r="AK41" s="65"/>
      <c r="AL41" s="89"/>
      <c r="AM41" s="193"/>
      <c r="AN41" s="188"/>
      <c r="AO41" s="69"/>
      <c r="AP41" s="69"/>
      <c r="AQ41" s="69"/>
      <c r="AR41" s="70"/>
      <c r="AS41" s="49"/>
      <c r="AT41" s="188"/>
      <c r="AU41" s="69"/>
      <c r="AV41" s="69"/>
      <c r="AW41" s="13"/>
      <c r="AX41" s="7"/>
      <c r="AY41" s="71"/>
      <c r="AZ41" s="164"/>
      <c r="BA41" s="165"/>
      <c r="BB41" s="165"/>
      <c r="BC41" s="165"/>
      <c r="BD41" s="165"/>
      <c r="BE41" s="165"/>
      <c r="BF41" s="206"/>
      <c r="BG41" s="206"/>
    </row>
    <row r="42" spans="1:59" ht="15.75" customHeight="1" x14ac:dyDescent="0.25">
      <c r="A42" s="182"/>
      <c r="B42" s="72" t="s">
        <v>15</v>
      </c>
      <c r="C42" s="185" t="s">
        <v>33</v>
      </c>
      <c r="D42" s="187"/>
      <c r="E42" s="69"/>
      <c r="F42" s="69"/>
      <c r="G42" s="69"/>
      <c r="H42" s="70"/>
      <c r="I42" s="49"/>
      <c r="J42" s="188"/>
      <c r="K42" s="69"/>
      <c r="L42" s="69"/>
      <c r="M42" s="69"/>
      <c r="N42" s="70"/>
      <c r="O42" s="49"/>
      <c r="P42" s="190"/>
      <c r="Q42" s="69"/>
      <c r="R42" s="69"/>
      <c r="S42" s="69"/>
      <c r="T42" s="70"/>
      <c r="U42" s="70"/>
      <c r="V42" s="190"/>
      <c r="W42" s="69"/>
      <c r="X42" s="69"/>
      <c r="Y42" s="69"/>
      <c r="Z42" s="70"/>
      <c r="AA42" s="49"/>
      <c r="AB42" s="188"/>
      <c r="AC42" s="69"/>
      <c r="AD42" s="69"/>
      <c r="AE42" s="69"/>
      <c r="AF42" s="70"/>
      <c r="AG42" s="70"/>
      <c r="AH42" s="70"/>
      <c r="AI42" s="69"/>
      <c r="AJ42" s="69"/>
      <c r="AK42" s="65"/>
      <c r="AL42" s="89"/>
      <c r="AM42" s="193"/>
      <c r="AN42" s="188"/>
      <c r="AO42" s="69"/>
      <c r="AP42" s="69"/>
      <c r="AQ42" s="69"/>
      <c r="AR42" s="70"/>
      <c r="AS42" s="49"/>
      <c r="AT42" s="188"/>
      <c r="AU42" s="69"/>
      <c r="AV42" s="69"/>
      <c r="AW42" s="13"/>
      <c r="AX42" s="7"/>
      <c r="AY42" s="71"/>
      <c r="AZ42" s="164"/>
      <c r="BA42" s="165"/>
      <c r="BB42" s="165"/>
      <c r="BC42" s="165"/>
      <c r="BD42" s="165"/>
      <c r="BE42" s="165"/>
      <c r="BF42" s="206"/>
      <c r="BG42" s="206"/>
    </row>
    <row r="43" spans="1:59" ht="10.35" customHeight="1" x14ac:dyDescent="0.2">
      <c r="A43" s="537"/>
      <c r="B43" s="568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8"/>
      <c r="AX43" s="238"/>
      <c r="AY43" s="238"/>
      <c r="AZ43" s="161"/>
      <c r="BA43" s="162"/>
      <c r="BB43" s="162"/>
      <c r="BC43" s="162"/>
      <c r="BD43" s="162"/>
      <c r="BE43" s="163"/>
    </row>
    <row r="44" spans="1:59" ht="15.75" customHeight="1" x14ac:dyDescent="0.2">
      <c r="A44" s="534" t="s">
        <v>22</v>
      </c>
      <c r="B44" s="535"/>
      <c r="C44" s="535"/>
      <c r="D44" s="535"/>
      <c r="E44" s="535"/>
      <c r="F44" s="535"/>
      <c r="G44" s="535"/>
      <c r="H44" s="535"/>
      <c r="I44" s="535"/>
      <c r="J44" s="535"/>
      <c r="K44" s="535"/>
      <c r="L44" s="535"/>
      <c r="M44" s="535"/>
      <c r="N44" s="535"/>
      <c r="O44" s="535"/>
      <c r="P44" s="535"/>
      <c r="Q44" s="535"/>
      <c r="R44" s="535"/>
      <c r="S44" s="535"/>
      <c r="T44" s="535"/>
      <c r="U44" s="535"/>
      <c r="V44" s="535"/>
      <c r="W44" s="535"/>
      <c r="X44" s="535"/>
      <c r="Y44" s="535"/>
      <c r="Z44" s="535"/>
      <c r="AA44" s="535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61"/>
      <c r="BA44" s="162"/>
      <c r="BB44" s="162"/>
      <c r="BC44" s="162"/>
      <c r="BD44" s="162"/>
      <c r="BE44" s="163"/>
    </row>
    <row r="45" spans="1:59" ht="15.75" customHeight="1" x14ac:dyDescent="0.3">
      <c r="A45" s="166"/>
      <c r="B45" s="101"/>
      <c r="C45" s="167" t="s">
        <v>23</v>
      </c>
      <c r="D45" s="32"/>
      <c r="E45" s="33"/>
      <c r="F45" s="33"/>
      <c r="G45" s="33"/>
      <c r="H45" s="9"/>
      <c r="I45" s="34" t="str">
        <f>IF(COUNTIF(I12:I42,"A")=0,"",COUNTIF(I12:I42,"A"))</f>
        <v/>
      </c>
      <c r="J45" s="32"/>
      <c r="K45" s="33"/>
      <c r="L45" s="33"/>
      <c r="M45" s="33"/>
      <c r="N45" s="9"/>
      <c r="O45" s="34" t="str">
        <f>IF(COUNTIF(O12:O42,"A")=0,"",COUNTIF(O12:O42,"A"))</f>
        <v/>
      </c>
      <c r="P45" s="32"/>
      <c r="Q45" s="33"/>
      <c r="R45" s="33"/>
      <c r="S45" s="33"/>
      <c r="T45" s="9"/>
      <c r="U45" s="34" t="str">
        <f>IF(COUNTIF(U12:U42,"A")=0,"",COUNTIF(U12:U42,"A"))</f>
        <v/>
      </c>
      <c r="V45" s="32"/>
      <c r="W45" s="33"/>
      <c r="X45" s="33"/>
      <c r="Y45" s="33"/>
      <c r="Z45" s="9"/>
      <c r="AA45" s="34" t="str">
        <f>IF(COUNTIF(AA12:AA42,"A")=0,"",COUNTIF(AA12:AA42,"A"))</f>
        <v/>
      </c>
      <c r="AB45" s="32"/>
      <c r="AC45" s="33"/>
      <c r="AD45" s="33"/>
      <c r="AE45" s="33"/>
      <c r="AF45" s="9"/>
      <c r="AG45" s="34" t="str">
        <f>IF(COUNTIF(AG12:AG42,"A")=0,"",COUNTIF(AG12:AG42,"A"))</f>
        <v/>
      </c>
      <c r="AH45" s="32"/>
      <c r="AI45" s="33"/>
      <c r="AJ45" s="33"/>
      <c r="AK45" s="33"/>
      <c r="AL45" s="9"/>
      <c r="AM45" s="34" t="str">
        <f>IF(COUNTIF(AM12:AM42,"A")=0,"",COUNTIF(AM12:AM42,"A"))</f>
        <v/>
      </c>
      <c r="AN45" s="32"/>
      <c r="AO45" s="33"/>
      <c r="AP45" s="33"/>
      <c r="AQ45" s="33"/>
      <c r="AR45" s="9"/>
      <c r="AS45" s="34" t="str">
        <f>IF(COUNTIF(AS12:AS42,"A")=0,"",COUNTIF(AS12:AS42,"A"))</f>
        <v/>
      </c>
      <c r="AT45" s="32"/>
      <c r="AU45" s="33"/>
      <c r="AV45" s="33"/>
      <c r="AW45" s="33"/>
      <c r="AX45" s="9"/>
      <c r="AY45" s="34" t="str">
        <f>IF(COUNTIF(AY12:AY42,"A")=0,"",COUNTIF(AY12:AY42,"A"))</f>
        <v/>
      </c>
      <c r="AZ45" s="35"/>
      <c r="BA45" s="33"/>
      <c r="BB45" s="33"/>
      <c r="BC45" s="33"/>
      <c r="BD45" s="9"/>
      <c r="BE45" s="92" t="str">
        <f t="shared" ref="BE45:BE57" si="46">IF(SUM(I45:AY45)=0,"",SUM(I45:AY45))</f>
        <v/>
      </c>
    </row>
    <row r="46" spans="1:59" ht="15.75" customHeight="1" x14ac:dyDescent="0.3">
      <c r="A46" s="166"/>
      <c r="B46" s="101"/>
      <c r="C46" s="167" t="s">
        <v>24</v>
      </c>
      <c r="D46" s="32"/>
      <c r="E46" s="33"/>
      <c r="F46" s="33"/>
      <c r="G46" s="33"/>
      <c r="H46" s="9"/>
      <c r="I46" s="34" t="str">
        <f>IF(COUNTIF(I12:I42,"B")=0,"",COUNTIF(I12:I42,"B"))</f>
        <v/>
      </c>
      <c r="J46" s="32"/>
      <c r="K46" s="33"/>
      <c r="L46" s="33"/>
      <c r="M46" s="33"/>
      <c r="N46" s="9"/>
      <c r="O46" s="34" t="str">
        <f>IF(COUNTIF(O12:O42,"B")=0,"",COUNTIF(O12:O42,"B"))</f>
        <v/>
      </c>
      <c r="P46" s="32"/>
      <c r="Q46" s="33"/>
      <c r="R46" s="33"/>
      <c r="S46" s="33"/>
      <c r="T46" s="9"/>
      <c r="U46" s="34" t="str">
        <f>IF(COUNTIF(U12:U42,"B")=0,"",COUNTIF(U12:U42,"B"))</f>
        <v/>
      </c>
      <c r="V46" s="32"/>
      <c r="W46" s="33"/>
      <c r="X46" s="33"/>
      <c r="Y46" s="33"/>
      <c r="Z46" s="9"/>
      <c r="AA46" s="34" t="str">
        <f>IF(COUNTIF(AA12:AA42,"B")=0,"",COUNTIF(AA12:AA42,"B"))</f>
        <v/>
      </c>
      <c r="AB46" s="32"/>
      <c r="AC46" s="33"/>
      <c r="AD46" s="33"/>
      <c r="AE46" s="33"/>
      <c r="AF46" s="9"/>
      <c r="AG46" s="34" t="str">
        <f>IF(COUNTIF(AG12:AG42,"B")=0,"",COUNTIF(AG12:AG42,"B"))</f>
        <v/>
      </c>
      <c r="AH46" s="32"/>
      <c r="AI46" s="33"/>
      <c r="AJ46" s="33"/>
      <c r="AK46" s="33"/>
      <c r="AL46" s="9"/>
      <c r="AM46" s="34" t="str">
        <f>IF(COUNTIF(AM12:AM42,"B")=0,"",COUNTIF(AM12:AM42,"B"))</f>
        <v/>
      </c>
      <c r="AN46" s="32"/>
      <c r="AO46" s="33"/>
      <c r="AP46" s="33"/>
      <c r="AQ46" s="33"/>
      <c r="AR46" s="9"/>
      <c r="AS46" s="34" t="str">
        <f>IF(COUNTIF(AS12:AS42,"B")=0,"",COUNTIF(AS12:AS42,"B"))</f>
        <v/>
      </c>
      <c r="AT46" s="32"/>
      <c r="AU46" s="33"/>
      <c r="AV46" s="33"/>
      <c r="AW46" s="33"/>
      <c r="AX46" s="9"/>
      <c r="AY46" s="34" t="str">
        <f>IF(COUNTIF(AY12:AY42,"B")=0,"",COUNTIF(AY12:AY42,"B"))</f>
        <v/>
      </c>
      <c r="AZ46" s="35"/>
      <c r="BA46" s="33"/>
      <c r="BB46" s="33"/>
      <c r="BC46" s="33"/>
      <c r="BD46" s="9"/>
      <c r="BE46" s="92" t="str">
        <f t="shared" si="46"/>
        <v/>
      </c>
    </row>
    <row r="47" spans="1:59" ht="15.75" customHeight="1" x14ac:dyDescent="0.3">
      <c r="A47" s="166"/>
      <c r="B47" s="101"/>
      <c r="C47" s="167" t="s">
        <v>64</v>
      </c>
      <c r="D47" s="32"/>
      <c r="E47" s="33"/>
      <c r="F47" s="33"/>
      <c r="G47" s="33"/>
      <c r="H47" s="9"/>
      <c r="I47" s="34" t="str">
        <f>IF(COUNTIF(I12:I42,"ÉÉ")=0,"",COUNTIF(I12:I42,"ÉÉ"))</f>
        <v/>
      </c>
      <c r="J47" s="32"/>
      <c r="K47" s="33"/>
      <c r="L47" s="33"/>
      <c r="M47" s="33"/>
      <c r="N47" s="9"/>
      <c r="O47" s="34" t="str">
        <f>IF(COUNTIF(O12:O42,"ÉÉ")=0,"",COUNTIF(O12:O42,"ÉÉ"))</f>
        <v/>
      </c>
      <c r="P47" s="32"/>
      <c r="Q47" s="33"/>
      <c r="R47" s="33"/>
      <c r="S47" s="33"/>
      <c r="T47" s="9"/>
      <c r="U47" s="34" t="str">
        <f>IF(COUNTIF(U12:U42,"ÉÉ")=0,"",COUNTIF(U12:U42,"ÉÉ"))</f>
        <v/>
      </c>
      <c r="V47" s="32"/>
      <c r="W47" s="33"/>
      <c r="X47" s="33"/>
      <c r="Y47" s="33"/>
      <c r="Z47" s="9"/>
      <c r="AA47" s="34" t="str">
        <f>IF(COUNTIF(AA12:AA42,"ÉÉ")=0,"",COUNTIF(AA12:AA42,"ÉÉ"))</f>
        <v/>
      </c>
      <c r="AB47" s="32"/>
      <c r="AC47" s="33"/>
      <c r="AD47" s="33"/>
      <c r="AE47" s="33"/>
      <c r="AF47" s="9"/>
      <c r="AG47" s="34">
        <f>IF(COUNTIF(AG12:AG42,"ÉÉ")=0,"",COUNTIF(AG12:AG42,"ÉÉ"))</f>
        <v>3</v>
      </c>
      <c r="AH47" s="32"/>
      <c r="AI47" s="33"/>
      <c r="AJ47" s="33"/>
      <c r="AK47" s="33"/>
      <c r="AL47" s="9"/>
      <c r="AM47" s="34" t="str">
        <f>IF(COUNTIF(AM12:AM42,"ÉÉ")=0,"",COUNTIF(AM12:AM42,"ÉÉ"))</f>
        <v/>
      </c>
      <c r="AN47" s="32"/>
      <c r="AO47" s="33"/>
      <c r="AP47" s="33"/>
      <c r="AQ47" s="33"/>
      <c r="AR47" s="9"/>
      <c r="AS47" s="34" t="str">
        <f>IF(COUNTIF(AS12:AS42,"ÉÉ")=0,"",COUNTIF(AS12:AS42,"ÉÉ"))</f>
        <v/>
      </c>
      <c r="AT47" s="32"/>
      <c r="AU47" s="33"/>
      <c r="AV47" s="33"/>
      <c r="AW47" s="33"/>
      <c r="AX47" s="9"/>
      <c r="AY47" s="34" t="str">
        <f>IF(COUNTIF(AY12:AY42,"ÉÉ")=0,"",COUNTIF(AY12:AY42,"ÉÉ"))</f>
        <v/>
      </c>
      <c r="AZ47" s="35"/>
      <c r="BA47" s="33"/>
      <c r="BB47" s="33"/>
      <c r="BC47" s="33"/>
      <c r="BD47" s="9"/>
      <c r="BE47" s="92">
        <f t="shared" si="46"/>
        <v>3</v>
      </c>
    </row>
    <row r="48" spans="1:59" ht="15.75" customHeight="1" x14ac:dyDescent="0.3">
      <c r="A48" s="166"/>
      <c r="B48" s="101"/>
      <c r="C48" s="167" t="s">
        <v>65</v>
      </c>
      <c r="D48" s="93"/>
      <c r="E48" s="94"/>
      <c r="F48" s="94"/>
      <c r="G48" s="94"/>
      <c r="H48" s="95"/>
      <c r="I48" s="34" t="str">
        <f>IF(COUNTIF(I12:I42,"ÉÉ(Z)")=0,"",COUNTIF(I12:I42,"ÉÉ(Z)"))</f>
        <v/>
      </c>
      <c r="J48" s="93"/>
      <c r="K48" s="94"/>
      <c r="L48" s="94"/>
      <c r="M48" s="94"/>
      <c r="N48" s="95"/>
      <c r="O48" s="34" t="str">
        <f>IF(COUNTIF(O12:O42,"ÉÉ(Z)")=0,"",COUNTIF(O12:O42,"ÉÉ(Z)"))</f>
        <v/>
      </c>
      <c r="P48" s="93"/>
      <c r="Q48" s="94"/>
      <c r="R48" s="94"/>
      <c r="S48" s="94"/>
      <c r="T48" s="95"/>
      <c r="U48" s="34" t="str">
        <f>IF(COUNTIF(U12:U42,"ÉÉ(Z)")=0,"",COUNTIF(U12:U42,"ÉÉ(Z)"))</f>
        <v/>
      </c>
      <c r="V48" s="93"/>
      <c r="W48" s="94"/>
      <c r="X48" s="94"/>
      <c r="Y48" s="94"/>
      <c r="Z48" s="95"/>
      <c r="AA48" s="34" t="str">
        <f>IF(COUNTIF(AA12:AA42,"ÉÉ(Z)")=0,"",COUNTIF(AA12:AA42,"ÉÉ(Z)"))</f>
        <v/>
      </c>
      <c r="AB48" s="93"/>
      <c r="AC48" s="94"/>
      <c r="AD48" s="94"/>
      <c r="AE48" s="94"/>
      <c r="AF48" s="95"/>
      <c r="AG48" s="34" t="str">
        <f>IF(COUNTIF(AG12:AG42,"ÉÉ(Z)")=0,"",COUNTIF(AG12:AG42,"ÉÉ(Z)"))</f>
        <v/>
      </c>
      <c r="AH48" s="93"/>
      <c r="AI48" s="94"/>
      <c r="AJ48" s="94"/>
      <c r="AK48" s="94"/>
      <c r="AL48" s="95"/>
      <c r="AM48" s="34" t="str">
        <f>IF(COUNTIF(AM12:AM42,"ÉÉ(Z)")=0,"",COUNTIF(AM12:AM42,"ÉÉ(Z)"))</f>
        <v/>
      </c>
      <c r="AN48" s="93"/>
      <c r="AO48" s="94"/>
      <c r="AP48" s="94"/>
      <c r="AQ48" s="94"/>
      <c r="AR48" s="95"/>
      <c r="AS48" s="34" t="str">
        <f>IF(COUNTIF(AS12:AS42,"ÉÉ(Z)")=0,"",COUNTIF(AS12:AS42,"ÉÉ(Z)"))</f>
        <v/>
      </c>
      <c r="AT48" s="93"/>
      <c r="AU48" s="94"/>
      <c r="AV48" s="94"/>
      <c r="AW48" s="94"/>
      <c r="AX48" s="95"/>
      <c r="AY48" s="34" t="str">
        <f>IF(COUNTIF(AY12:AY42,"ÉÉ(Z)")=0,"",COUNTIF(AY12:AY42,"ÉÉ(Z)"))</f>
        <v/>
      </c>
      <c r="AZ48" s="96"/>
      <c r="BA48" s="94"/>
      <c r="BB48" s="94"/>
      <c r="BC48" s="94"/>
      <c r="BD48" s="95"/>
      <c r="BE48" s="92" t="str">
        <f t="shared" si="46"/>
        <v/>
      </c>
    </row>
    <row r="49" spans="1:57" ht="15.75" customHeight="1" x14ac:dyDescent="0.3">
      <c r="A49" s="166"/>
      <c r="B49" s="101"/>
      <c r="C49" s="167" t="s">
        <v>66</v>
      </c>
      <c r="D49" s="32"/>
      <c r="E49" s="33"/>
      <c r="F49" s="33"/>
      <c r="G49" s="33"/>
      <c r="H49" s="9"/>
      <c r="I49" s="34" t="str">
        <f>IF(COUNTIF(I12:I42,"GYJ")=0,"",COUNTIF(I12:I42,"GYJ"))</f>
        <v/>
      </c>
      <c r="J49" s="32"/>
      <c r="K49" s="33"/>
      <c r="L49" s="33"/>
      <c r="M49" s="33"/>
      <c r="N49" s="9"/>
      <c r="O49" s="34" t="str">
        <f>IF(COUNTIF(O12:O42,"GYJ")=0,"",COUNTIF(O12:O42,"GYJ"))</f>
        <v/>
      </c>
      <c r="P49" s="32"/>
      <c r="Q49" s="33"/>
      <c r="R49" s="33"/>
      <c r="S49" s="33"/>
      <c r="T49" s="9"/>
      <c r="U49" s="34" t="str">
        <f>IF(COUNTIF(U12:U42,"GYJ")=0,"",COUNTIF(U12:U42,"GYJ"))</f>
        <v/>
      </c>
      <c r="V49" s="32"/>
      <c r="W49" s="33"/>
      <c r="X49" s="33"/>
      <c r="Y49" s="33"/>
      <c r="Z49" s="9"/>
      <c r="AA49" s="34" t="str">
        <f>IF(COUNTIF(AA12:AA42,"GYJ")=0,"",COUNTIF(AA12:AA42,"GYJ"))</f>
        <v/>
      </c>
      <c r="AB49" s="32"/>
      <c r="AC49" s="33"/>
      <c r="AD49" s="33"/>
      <c r="AE49" s="33"/>
      <c r="AF49" s="9"/>
      <c r="AG49" s="34" t="str">
        <f>IF(COUNTIF(AG12:AG42,"GYJ")=0,"",COUNTIF(AG12:AG42,"GYJ"))</f>
        <v/>
      </c>
      <c r="AH49" s="32"/>
      <c r="AI49" s="33"/>
      <c r="AJ49" s="33"/>
      <c r="AK49" s="33"/>
      <c r="AL49" s="9"/>
      <c r="AM49" s="34" t="str">
        <f>IF(COUNTIF(AM12:AM42,"GYJ")=0,"",COUNTIF(AM12:AM42,"GYJ"))</f>
        <v/>
      </c>
      <c r="AN49" s="32"/>
      <c r="AO49" s="33"/>
      <c r="AP49" s="33"/>
      <c r="AQ49" s="33"/>
      <c r="AR49" s="9"/>
      <c r="AS49" s="34" t="str">
        <f>IF(COUNTIF(AS12:AS42,"GYJ")=0,"",COUNTIF(AS12:AS42,"GYJ"))</f>
        <v/>
      </c>
      <c r="AT49" s="32"/>
      <c r="AU49" s="33"/>
      <c r="AV49" s="33"/>
      <c r="AW49" s="33"/>
      <c r="AX49" s="9"/>
      <c r="AY49" s="34">
        <f>IF(COUNTIF(AY12:AY42,"GYJ")=0,"",COUNTIF(AY12:AY42,"GYJ"))</f>
        <v>1</v>
      </c>
      <c r="AZ49" s="35"/>
      <c r="BA49" s="33"/>
      <c r="BB49" s="33"/>
      <c r="BC49" s="33"/>
      <c r="BD49" s="9"/>
      <c r="BE49" s="92">
        <f t="shared" si="46"/>
        <v>1</v>
      </c>
    </row>
    <row r="50" spans="1:57" ht="15.75" customHeight="1" x14ac:dyDescent="0.25">
      <c r="A50" s="166"/>
      <c r="B50" s="168"/>
      <c r="C50" s="167" t="s">
        <v>67</v>
      </c>
      <c r="D50" s="32"/>
      <c r="E50" s="33"/>
      <c r="F50" s="33"/>
      <c r="G50" s="33"/>
      <c r="H50" s="9"/>
      <c r="I50" s="34" t="str">
        <f>IF(COUNTIF(I12:I42,"GYJ(Z)")=0,"",COUNTIF(I12:I42,"GYJ(Z)"))</f>
        <v/>
      </c>
      <c r="J50" s="32"/>
      <c r="K50" s="33"/>
      <c r="L50" s="33"/>
      <c r="M50" s="33"/>
      <c r="N50" s="9"/>
      <c r="O50" s="34" t="str">
        <f>IF(COUNTIF(O12:O42,"GYJ(Z)")=0,"",COUNTIF(O12:O42,"GYJ(Z)"))</f>
        <v/>
      </c>
      <c r="P50" s="32"/>
      <c r="Q50" s="33"/>
      <c r="R50" s="33"/>
      <c r="S50" s="33"/>
      <c r="T50" s="9"/>
      <c r="U50" s="34" t="str">
        <f>IF(COUNTIF(U12:U42,"GYJ(Z)")=0,"",COUNTIF(U12:U42,"GYJ(Z)"))</f>
        <v/>
      </c>
      <c r="V50" s="32"/>
      <c r="W50" s="33"/>
      <c r="X50" s="33"/>
      <c r="Y50" s="33"/>
      <c r="Z50" s="9"/>
      <c r="AA50" s="34" t="str">
        <f>IF(COUNTIF(AA12:AA42,"GYJ(Z)")=0,"",COUNTIF(AA12:AA42,"GYJ(Z)"))</f>
        <v/>
      </c>
      <c r="AB50" s="32"/>
      <c r="AC50" s="33"/>
      <c r="AD50" s="33"/>
      <c r="AE50" s="33"/>
      <c r="AF50" s="9"/>
      <c r="AG50" s="34" t="str">
        <f>IF(COUNTIF(AG12:AG42,"GYJ(Z)")=0,"",COUNTIF(AG12:AG42,"GYJ(Z)"))</f>
        <v/>
      </c>
      <c r="AH50" s="32"/>
      <c r="AI50" s="33"/>
      <c r="AJ50" s="33"/>
      <c r="AK50" s="33"/>
      <c r="AL50" s="9"/>
      <c r="AM50" s="34" t="str">
        <f>IF(COUNTIF(AM12:AM42,"GYJ(Z)")=0,"",COUNTIF(AM12:AM42,"GYJ(Z)"))</f>
        <v/>
      </c>
      <c r="AN50" s="32"/>
      <c r="AO50" s="33"/>
      <c r="AP50" s="33"/>
      <c r="AQ50" s="33"/>
      <c r="AR50" s="9"/>
      <c r="AS50" s="34" t="str">
        <f>IF(COUNTIF(AS12:AS42,"GYJ(Z)")=0,"",COUNTIF(AS12:AS42,"GYJ(Z)"))</f>
        <v/>
      </c>
      <c r="AT50" s="32"/>
      <c r="AU50" s="33"/>
      <c r="AV50" s="33"/>
      <c r="AW50" s="33"/>
      <c r="AX50" s="9"/>
      <c r="AY50" s="34" t="str">
        <f>IF(COUNTIF(AY12:AY42,"GYJ(Z)")=0,"",COUNTIF(AY12:AY42,"GYJ(Z)"))</f>
        <v/>
      </c>
      <c r="AZ50" s="35"/>
      <c r="BA50" s="33"/>
      <c r="BB50" s="33"/>
      <c r="BC50" s="33"/>
      <c r="BD50" s="9"/>
      <c r="BE50" s="92" t="str">
        <f t="shared" si="46"/>
        <v/>
      </c>
    </row>
    <row r="51" spans="1:57" ht="15.75" customHeight="1" x14ac:dyDescent="0.3">
      <c r="A51" s="166"/>
      <c r="B51" s="101"/>
      <c r="C51" s="31" t="s">
        <v>35</v>
      </c>
      <c r="D51" s="32"/>
      <c r="E51" s="33"/>
      <c r="F51" s="33"/>
      <c r="G51" s="33"/>
      <c r="H51" s="9"/>
      <c r="I51" s="34" t="str">
        <f>IF(COUNTIF(I12:I42,"K")=0,"",COUNTIF(I12:I42,"K"))</f>
        <v/>
      </c>
      <c r="J51" s="32"/>
      <c r="K51" s="33"/>
      <c r="L51" s="33"/>
      <c r="M51" s="33"/>
      <c r="N51" s="9"/>
      <c r="O51" s="34" t="str">
        <f>IF(COUNTIF(O12:O42,"K")=0,"",COUNTIF(O12:O42,"K"))</f>
        <v/>
      </c>
      <c r="P51" s="32"/>
      <c r="Q51" s="33"/>
      <c r="R51" s="33"/>
      <c r="S51" s="33"/>
      <c r="T51" s="9"/>
      <c r="U51" s="34" t="str">
        <f>IF(COUNTIF(U12:U42,"K")=0,"",COUNTIF(U12:U42,"K"))</f>
        <v/>
      </c>
      <c r="V51" s="32"/>
      <c r="W51" s="33"/>
      <c r="X51" s="33"/>
      <c r="Y51" s="33"/>
      <c r="Z51" s="9"/>
      <c r="AA51" s="34" t="str">
        <f>IF(COUNTIF(AA12:AA42,"K")=0,"",COUNTIF(AA12:AA42,"K"))</f>
        <v/>
      </c>
      <c r="AB51" s="32"/>
      <c r="AC51" s="33"/>
      <c r="AD51" s="33"/>
      <c r="AE51" s="33"/>
      <c r="AF51" s="9"/>
      <c r="AG51" s="34" t="str">
        <f>IF(COUNTIF(AG12:AG42,"K")=0,"",COUNTIF(AG12:AG42,"K"))</f>
        <v/>
      </c>
      <c r="AH51" s="32"/>
      <c r="AI51" s="33"/>
      <c r="AJ51" s="33"/>
      <c r="AK51" s="33"/>
      <c r="AL51" s="9"/>
      <c r="AM51" s="34" t="str">
        <f>IF(COUNTIF(AM12:AM42,"K")=0,"",COUNTIF(AM12:AM42,"K"))</f>
        <v/>
      </c>
      <c r="AN51" s="32"/>
      <c r="AO51" s="33"/>
      <c r="AP51" s="33"/>
      <c r="AQ51" s="33"/>
      <c r="AR51" s="9"/>
      <c r="AS51" s="34" t="str">
        <f>IF(COUNTIF(AS12:AS42,"K")=0,"",COUNTIF(AS12:AS42,"K"))</f>
        <v/>
      </c>
      <c r="AT51" s="32"/>
      <c r="AU51" s="33"/>
      <c r="AV51" s="33"/>
      <c r="AW51" s="33"/>
      <c r="AX51" s="9"/>
      <c r="AY51" s="34" t="str">
        <f>IF(COUNTIF(AY12:AY42,"K")=0,"",COUNTIF(AY12:AY42,"K"))</f>
        <v/>
      </c>
      <c r="AZ51" s="35"/>
      <c r="BA51" s="33"/>
      <c r="BB51" s="33"/>
      <c r="BC51" s="33"/>
      <c r="BD51" s="9"/>
      <c r="BE51" s="92" t="str">
        <f t="shared" si="46"/>
        <v/>
      </c>
    </row>
    <row r="52" spans="1:57" ht="15.75" customHeight="1" x14ac:dyDescent="0.3">
      <c r="A52" s="166"/>
      <c r="B52" s="101"/>
      <c r="C52" s="31" t="s">
        <v>36</v>
      </c>
      <c r="D52" s="32"/>
      <c r="E52" s="33"/>
      <c r="F52" s="33"/>
      <c r="G52" s="33"/>
      <c r="H52" s="9"/>
      <c r="I52" s="34" t="str">
        <f>IF(COUNTIF(I12:I42,"K(Z)")=0,"",COUNTIF(I12:I42,"K(Z)"))</f>
        <v/>
      </c>
      <c r="J52" s="32"/>
      <c r="K52" s="33"/>
      <c r="L52" s="33"/>
      <c r="M52" s="33"/>
      <c r="N52" s="9"/>
      <c r="O52" s="34" t="str">
        <f>IF(COUNTIF(O12:O42,"K(Z)")=0,"",COUNTIF(O12:O42,"K(Z)"))</f>
        <v/>
      </c>
      <c r="P52" s="32"/>
      <c r="Q52" s="33"/>
      <c r="R52" s="33"/>
      <c r="S52" s="33"/>
      <c r="T52" s="9"/>
      <c r="U52" s="34" t="str">
        <f>IF(COUNTIF(U12:U42,"K(Z)")=0,"",COUNTIF(U12:U42,"K(Z)"))</f>
        <v/>
      </c>
      <c r="V52" s="32"/>
      <c r="W52" s="33"/>
      <c r="X52" s="33"/>
      <c r="Y52" s="33"/>
      <c r="Z52" s="9"/>
      <c r="AA52" s="34" t="str">
        <f>IF(COUNTIF(AA12:AA42,"K(Z)")=0,"",COUNTIF(AA12:AA42,"K(Z)"))</f>
        <v/>
      </c>
      <c r="AB52" s="32"/>
      <c r="AC52" s="33"/>
      <c r="AD52" s="33"/>
      <c r="AE52" s="33"/>
      <c r="AF52" s="9"/>
      <c r="AG52" s="34" t="str">
        <f>IF(COUNTIF(AG12:AG42,"K(Z)")=0,"",COUNTIF(AG12:AG42,"K(Z)"))</f>
        <v/>
      </c>
      <c r="AH52" s="32"/>
      <c r="AI52" s="33"/>
      <c r="AJ52" s="33"/>
      <c r="AK52" s="33"/>
      <c r="AL52" s="9"/>
      <c r="AM52" s="34" t="str">
        <f>IF(COUNTIF(AM12:AM42,"K(Z)")=0,"",COUNTIF(AM12:AM42,"K(Z)"))</f>
        <v/>
      </c>
      <c r="AN52" s="32"/>
      <c r="AO52" s="33"/>
      <c r="AP52" s="33"/>
      <c r="AQ52" s="33"/>
      <c r="AR52" s="9"/>
      <c r="AS52" s="34">
        <f>IF(COUNTIF(AS12:AS42,"K(Z)")=0,"",COUNTIF(AS12:AS42,"K(Z)"))</f>
        <v>2</v>
      </c>
      <c r="AT52" s="32"/>
      <c r="AU52" s="33"/>
      <c r="AV52" s="33"/>
      <c r="AW52" s="33"/>
      <c r="AX52" s="9"/>
      <c r="AY52" s="34" t="str">
        <f>IF(COUNTIF(AY12:AY42,"K(Z)")=0,"",COUNTIF(AY12:AY42,"K(Z)"))</f>
        <v/>
      </c>
      <c r="AZ52" s="35"/>
      <c r="BA52" s="33"/>
      <c r="BB52" s="33"/>
      <c r="BC52" s="33"/>
      <c r="BD52" s="9"/>
      <c r="BE52" s="92">
        <f t="shared" si="46"/>
        <v>2</v>
      </c>
    </row>
    <row r="53" spans="1:57" ht="15.75" customHeight="1" x14ac:dyDescent="0.3">
      <c r="A53" s="166"/>
      <c r="B53" s="101"/>
      <c r="C53" s="167" t="s">
        <v>25</v>
      </c>
      <c r="D53" s="32"/>
      <c r="E53" s="33"/>
      <c r="F53" s="33"/>
      <c r="G53" s="33"/>
      <c r="H53" s="9"/>
      <c r="I53" s="34" t="str">
        <f>IF(COUNTIF(I12:I42,"AV")=0,"",COUNTIF(I12:I42,"AV"))</f>
        <v/>
      </c>
      <c r="J53" s="32"/>
      <c r="K53" s="33"/>
      <c r="L53" s="33"/>
      <c r="M53" s="33"/>
      <c r="N53" s="9"/>
      <c r="O53" s="34" t="str">
        <f>IF(COUNTIF(O12:O42,"AV")=0,"",COUNTIF(O12:O42,"AV"))</f>
        <v/>
      </c>
      <c r="P53" s="32"/>
      <c r="Q53" s="33"/>
      <c r="R53" s="33"/>
      <c r="S53" s="33"/>
      <c r="T53" s="9"/>
      <c r="U53" s="34" t="str">
        <f>IF(COUNTIF(U12:U42,"AV")=0,"",COUNTIF(U12:U42,"AV"))</f>
        <v/>
      </c>
      <c r="V53" s="32"/>
      <c r="W53" s="33"/>
      <c r="X53" s="33"/>
      <c r="Y53" s="33"/>
      <c r="Z53" s="9"/>
      <c r="AA53" s="34" t="str">
        <f>IF(COUNTIF(AA12:AA42,"AV")=0,"",COUNTIF(AA12:AA42,"AV"))</f>
        <v/>
      </c>
      <c r="AB53" s="32"/>
      <c r="AC53" s="33"/>
      <c r="AD53" s="33"/>
      <c r="AE53" s="33"/>
      <c r="AF53" s="9"/>
      <c r="AG53" s="34" t="str">
        <f>IF(COUNTIF(AG12:AG42,"AV")=0,"",COUNTIF(AG12:AG42,"AV"))</f>
        <v/>
      </c>
      <c r="AH53" s="32"/>
      <c r="AI53" s="33"/>
      <c r="AJ53" s="33"/>
      <c r="AK53" s="33"/>
      <c r="AL53" s="9"/>
      <c r="AM53" s="34" t="str">
        <f>IF(COUNTIF(AM12:AM42,"AV")=0,"",COUNTIF(AM12:AM42,"AV"))</f>
        <v/>
      </c>
      <c r="AN53" s="32"/>
      <c r="AO53" s="33"/>
      <c r="AP53" s="33"/>
      <c r="AQ53" s="33"/>
      <c r="AR53" s="9"/>
      <c r="AS53" s="34" t="str">
        <f>IF(COUNTIF(AS12:AS42,"AV")=0,"",COUNTIF(AS12:AS42,"AV"))</f>
        <v/>
      </c>
      <c r="AT53" s="32"/>
      <c r="AU53" s="33"/>
      <c r="AV53" s="33"/>
      <c r="AW53" s="33"/>
      <c r="AX53" s="9"/>
      <c r="AY53" s="34" t="str">
        <f>IF(COUNTIF(AY12:AY42,"AV")=0,"",COUNTIF(AY12:AY42,"AV"))</f>
        <v/>
      </c>
      <c r="AZ53" s="35"/>
      <c r="BA53" s="33"/>
      <c r="BB53" s="33"/>
      <c r="BC53" s="33"/>
      <c r="BD53" s="9"/>
      <c r="BE53" s="92" t="str">
        <f t="shared" si="46"/>
        <v/>
      </c>
    </row>
    <row r="54" spans="1:57" ht="15.75" customHeight="1" x14ac:dyDescent="0.3">
      <c r="A54" s="166"/>
      <c r="B54" s="101"/>
      <c r="C54" s="167" t="s">
        <v>68</v>
      </c>
      <c r="D54" s="32"/>
      <c r="E54" s="33"/>
      <c r="F54" s="33"/>
      <c r="G54" s="33"/>
      <c r="H54" s="9"/>
      <c r="I54" s="34" t="str">
        <f>IF(COUNTIF(I12:I42,"KV")=0,"",COUNTIF(I12:I42,"KV"))</f>
        <v/>
      </c>
      <c r="J54" s="32"/>
      <c r="K54" s="33"/>
      <c r="L54" s="33"/>
      <c r="M54" s="33"/>
      <c r="N54" s="9"/>
      <c r="O54" s="34" t="str">
        <f>IF(COUNTIF(O12:O42,"KV")=0,"",COUNTIF(O12:O42,"KV"))</f>
        <v/>
      </c>
      <c r="P54" s="32"/>
      <c r="Q54" s="33"/>
      <c r="R54" s="33"/>
      <c r="S54" s="33"/>
      <c r="T54" s="9"/>
      <c r="U54" s="34" t="str">
        <f>IF(COUNTIF(U12:U42,"KV")=0,"",COUNTIF(U12:U42,"KV"))</f>
        <v/>
      </c>
      <c r="V54" s="32"/>
      <c r="W54" s="33"/>
      <c r="X54" s="33"/>
      <c r="Y54" s="33"/>
      <c r="Z54" s="9"/>
      <c r="AA54" s="34" t="str">
        <f>IF(COUNTIF(AA12:AA42,"KV")=0,"",COUNTIF(AA12:AA42,"KV"))</f>
        <v/>
      </c>
      <c r="AB54" s="32"/>
      <c r="AC54" s="33"/>
      <c r="AD54" s="33"/>
      <c r="AE54" s="33"/>
      <c r="AF54" s="9"/>
      <c r="AG54" s="34" t="str">
        <f>IF(COUNTIF(AG12:AG42,"KV")=0,"",COUNTIF(AG12:AG42,"KV"))</f>
        <v/>
      </c>
      <c r="AH54" s="32"/>
      <c r="AI54" s="33"/>
      <c r="AJ54" s="33"/>
      <c r="AK54" s="33"/>
      <c r="AL54" s="9"/>
      <c r="AM54" s="34" t="str">
        <f>IF(COUNTIF(AM12:AM42,"KV")=0,"",COUNTIF(AM12:AM42,"KV"))</f>
        <v/>
      </c>
      <c r="AN54" s="32"/>
      <c r="AO54" s="33"/>
      <c r="AP54" s="33"/>
      <c r="AQ54" s="33"/>
      <c r="AR54" s="9"/>
      <c r="AS54" s="34" t="str">
        <f>IF(COUNTIF(AS12:AS42,"KV")=0,"",COUNTIF(AS12:AS42,"KV"))</f>
        <v/>
      </c>
      <c r="AT54" s="32"/>
      <c r="AU54" s="33"/>
      <c r="AV54" s="33"/>
      <c r="AW54" s="33"/>
      <c r="AX54" s="9"/>
      <c r="AY54" s="34" t="str">
        <f>IF(COUNTIF(AY12:AY42,"KV")=0,"",COUNTIF(AY12:AY42,"KV"))</f>
        <v/>
      </c>
      <c r="AZ54" s="35"/>
      <c r="BA54" s="33"/>
      <c r="BB54" s="33"/>
      <c r="BC54" s="33"/>
      <c r="BD54" s="9"/>
      <c r="BE54" s="92" t="str">
        <f t="shared" si="46"/>
        <v/>
      </c>
    </row>
    <row r="55" spans="1:57" ht="15.75" customHeight="1" x14ac:dyDescent="0.3">
      <c r="A55" s="166"/>
      <c r="B55" s="101"/>
      <c r="C55" s="167" t="s">
        <v>69</v>
      </c>
      <c r="D55" s="40"/>
      <c r="E55" s="41"/>
      <c r="F55" s="41"/>
      <c r="G55" s="41"/>
      <c r="H55" s="19"/>
      <c r="I55" s="34" t="str">
        <f>IF(COUNTIF(I12:I42,"SZG")=0,"",COUNTIF(I12:I42,"SZG"))</f>
        <v/>
      </c>
      <c r="J55" s="40"/>
      <c r="K55" s="41"/>
      <c r="L55" s="41"/>
      <c r="M55" s="41"/>
      <c r="N55" s="19"/>
      <c r="O55" s="34" t="str">
        <f>IF(COUNTIF(O12:O42,"SZG")=0,"",COUNTIF(O12:O42,"SZG"))</f>
        <v/>
      </c>
      <c r="P55" s="40"/>
      <c r="Q55" s="41"/>
      <c r="R55" s="41"/>
      <c r="S55" s="41"/>
      <c r="T55" s="19"/>
      <c r="U55" s="34" t="str">
        <f>IF(COUNTIF(U12:U42,"SZG")=0,"",COUNTIF(U12:U42,"SZG"))</f>
        <v/>
      </c>
      <c r="V55" s="40"/>
      <c r="W55" s="41"/>
      <c r="X55" s="41"/>
      <c r="Y55" s="41"/>
      <c r="Z55" s="19"/>
      <c r="AA55" s="34" t="str">
        <f>IF(COUNTIF(AA12:AA42,"SZG")=0,"",COUNTIF(AA12:AA42,"SZG"))</f>
        <v/>
      </c>
      <c r="AB55" s="40"/>
      <c r="AC55" s="41"/>
      <c r="AD55" s="41"/>
      <c r="AE55" s="41"/>
      <c r="AF55" s="19"/>
      <c r="AG55" s="34" t="str">
        <f>IF(COUNTIF(AG12:AG42,"SZG")=0,"",COUNTIF(AG12:AG42,"SZG"))</f>
        <v/>
      </c>
      <c r="AH55" s="40"/>
      <c r="AI55" s="41"/>
      <c r="AJ55" s="41"/>
      <c r="AK55" s="41"/>
      <c r="AL55" s="19"/>
      <c r="AM55" s="34" t="str">
        <f>IF(COUNTIF(AM12:AM42,"SZG")=0,"",COUNTIF(AM12:AM42,"SZG"))</f>
        <v/>
      </c>
      <c r="AN55" s="40"/>
      <c r="AO55" s="41"/>
      <c r="AP55" s="41"/>
      <c r="AQ55" s="41"/>
      <c r="AR55" s="19"/>
      <c r="AS55" s="34" t="str">
        <f>IF(COUNTIF(AS12:AS42,"SZG")=0,"",COUNTIF(AS12:AS42,"SZG"))</f>
        <v/>
      </c>
      <c r="AT55" s="40"/>
      <c r="AU55" s="41"/>
      <c r="AV55" s="41"/>
      <c r="AW55" s="41"/>
      <c r="AX55" s="19"/>
      <c r="AY55" s="34" t="str">
        <f>IF(COUNTIF(AY12:AY42,"SZG")=0,"",COUNTIF(AY12:AY42,"SZG"))</f>
        <v/>
      </c>
      <c r="AZ55" s="35"/>
      <c r="BA55" s="33"/>
      <c r="BB55" s="33"/>
      <c r="BC55" s="33"/>
      <c r="BD55" s="9"/>
      <c r="BE55" s="92" t="str">
        <f t="shared" si="46"/>
        <v/>
      </c>
    </row>
    <row r="56" spans="1:57" ht="15.75" customHeight="1" x14ac:dyDescent="0.3">
      <c r="A56" s="166"/>
      <c r="B56" s="101"/>
      <c r="C56" s="167" t="s">
        <v>70</v>
      </c>
      <c r="D56" s="40"/>
      <c r="E56" s="41"/>
      <c r="F56" s="41"/>
      <c r="G56" s="41"/>
      <c r="H56" s="19"/>
      <c r="I56" s="34" t="str">
        <f>IF(COUNTIF(I12:I42,"ZV")=0,"",COUNTIF(I12:I42,"ZV"))</f>
        <v/>
      </c>
      <c r="J56" s="40"/>
      <c r="K56" s="41"/>
      <c r="L56" s="41"/>
      <c r="M56" s="41"/>
      <c r="N56" s="19"/>
      <c r="O56" s="34" t="str">
        <f>IF(COUNTIF(O12:O42,"ZV")=0,"",COUNTIF(O12:O42,"ZV"))</f>
        <v/>
      </c>
      <c r="P56" s="40"/>
      <c r="Q56" s="41"/>
      <c r="R56" s="41"/>
      <c r="S56" s="41"/>
      <c r="T56" s="19"/>
      <c r="U56" s="34" t="str">
        <f>IF(COUNTIF(U12:U42,"ZV")=0,"",COUNTIF(U12:U42,"ZV"))</f>
        <v/>
      </c>
      <c r="V56" s="40"/>
      <c r="W56" s="41"/>
      <c r="X56" s="41"/>
      <c r="Y56" s="41"/>
      <c r="Z56" s="19"/>
      <c r="AA56" s="34" t="str">
        <f>IF(COUNTIF(AA12:AA42,"ZV")=0,"",COUNTIF(AA12:AA42,"ZV"))</f>
        <v/>
      </c>
      <c r="AB56" s="40"/>
      <c r="AC56" s="41"/>
      <c r="AD56" s="41"/>
      <c r="AE56" s="41"/>
      <c r="AF56" s="19"/>
      <c r="AG56" s="34" t="str">
        <f>IF(COUNTIF(AG12:AG42,"ZV")=0,"",COUNTIF(AG12:AG42,"ZV"))</f>
        <v/>
      </c>
      <c r="AH56" s="40"/>
      <c r="AI56" s="41"/>
      <c r="AJ56" s="41"/>
      <c r="AK56" s="41"/>
      <c r="AL56" s="19"/>
      <c r="AM56" s="34" t="str">
        <f>IF(COUNTIF(AM12:AM42,"ZV")=0,"",COUNTIF(AM12:AM42,"ZV"))</f>
        <v/>
      </c>
      <c r="AN56" s="40"/>
      <c r="AO56" s="41"/>
      <c r="AP56" s="41"/>
      <c r="AQ56" s="41"/>
      <c r="AR56" s="19"/>
      <c r="AS56" s="34" t="str">
        <f>IF(COUNTIF(AS12:AS42,"ZV")=0,"",COUNTIF(AS12:AS42,"ZV"))</f>
        <v/>
      </c>
      <c r="AT56" s="40"/>
      <c r="AU56" s="41"/>
      <c r="AV56" s="41"/>
      <c r="AW56" s="41"/>
      <c r="AX56" s="19"/>
      <c r="AY56" s="34" t="str">
        <f>IF(COUNTIF(AY12:AY42,"ZV")=0,"",COUNTIF(AY12:AY42,"ZV"))</f>
        <v/>
      </c>
      <c r="AZ56" s="35"/>
      <c r="BA56" s="33"/>
      <c r="BB56" s="33"/>
      <c r="BC56" s="33"/>
      <c r="BD56" s="9"/>
      <c r="BE56" s="92" t="str">
        <f t="shared" si="46"/>
        <v/>
      </c>
    </row>
    <row r="57" spans="1:57" ht="15.75" customHeight="1" thickBot="1" x14ac:dyDescent="0.35">
      <c r="A57" s="42"/>
      <c r="B57" s="28"/>
      <c r="C57" s="29" t="s">
        <v>26</v>
      </c>
      <c r="D57" s="43"/>
      <c r="E57" s="44"/>
      <c r="F57" s="44"/>
      <c r="G57" s="44"/>
      <c r="H57" s="45"/>
      <c r="I57" s="46" t="str">
        <f>IF(SUM(I45:I56)=0,"",SUM(I45:I56))</f>
        <v/>
      </c>
      <c r="J57" s="43"/>
      <c r="K57" s="44"/>
      <c r="L57" s="44"/>
      <c r="M57" s="44"/>
      <c r="N57" s="45"/>
      <c r="O57" s="46" t="str">
        <f>IF(SUM(O45:O56)=0,"",SUM(O45:O56))</f>
        <v/>
      </c>
      <c r="P57" s="43"/>
      <c r="Q57" s="44"/>
      <c r="R57" s="44"/>
      <c r="S57" s="44"/>
      <c r="T57" s="45"/>
      <c r="U57" s="46" t="str">
        <f>IF(SUM(U45:U56)=0,"",SUM(U45:U56))</f>
        <v/>
      </c>
      <c r="V57" s="43"/>
      <c r="W57" s="44"/>
      <c r="X57" s="44"/>
      <c r="Y57" s="44"/>
      <c r="Z57" s="45"/>
      <c r="AA57" s="46" t="str">
        <f>IF(SUM(AA45:AA56)=0,"",SUM(AA45:AA56))</f>
        <v/>
      </c>
      <c r="AB57" s="43"/>
      <c r="AC57" s="44"/>
      <c r="AD57" s="44"/>
      <c r="AE57" s="44"/>
      <c r="AF57" s="45"/>
      <c r="AG57" s="46">
        <f>IF(SUM(AG45:AG56)=0,"",SUM(AG45:AG56))</f>
        <v>3</v>
      </c>
      <c r="AH57" s="43"/>
      <c r="AI57" s="44"/>
      <c r="AJ57" s="44"/>
      <c r="AK57" s="44"/>
      <c r="AL57" s="45"/>
      <c r="AM57" s="46" t="str">
        <f>IF(SUM(AM45:AM56)=0,"",SUM(AM45:AM56))</f>
        <v/>
      </c>
      <c r="AN57" s="43"/>
      <c r="AO57" s="44"/>
      <c r="AP57" s="44"/>
      <c r="AQ57" s="44"/>
      <c r="AR57" s="45"/>
      <c r="AS57" s="46">
        <f>IF(SUM(AS45:AS56)=0,"",SUM(AS45:AS56))</f>
        <v>2</v>
      </c>
      <c r="AT57" s="43"/>
      <c r="AU57" s="44"/>
      <c r="AV57" s="44"/>
      <c r="AW57" s="44"/>
      <c r="AX57" s="45"/>
      <c r="AY57" s="46">
        <f>IF(SUM(AY45:AY56)=0,"",SUM(AY45:AY56))</f>
        <v>1</v>
      </c>
      <c r="AZ57" s="47"/>
      <c r="BA57" s="44"/>
      <c r="BB57" s="44"/>
      <c r="BC57" s="44"/>
      <c r="BD57" s="45"/>
      <c r="BE57" s="92">
        <f t="shared" si="46"/>
        <v>6</v>
      </c>
    </row>
    <row r="58" spans="1:57" ht="15.75" customHeight="1" thickTop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>
      <c r="B121" s="170"/>
      <c r="C121" s="170"/>
    </row>
    <row r="122" spans="2:3" ht="15.75" customHeight="1" x14ac:dyDescent="0.25">
      <c r="B122" s="170"/>
      <c r="C122" s="170"/>
    </row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</sheetData>
  <sheetProtection selectLockedCells="1"/>
  <protectedRanges>
    <protectedRange sqref="C44" name="Tartomány4"/>
    <protectedRange sqref="C56:C57" name="Tartomány4_1"/>
  </protectedRanges>
  <mergeCells count="65">
    <mergeCell ref="D39:AA39"/>
    <mergeCell ref="AB39:AY39"/>
    <mergeCell ref="AZ39:BE39"/>
    <mergeCell ref="A43:AA43"/>
    <mergeCell ref="A44:AA44"/>
    <mergeCell ref="BB8:BC8"/>
    <mergeCell ref="BD8:BD9"/>
    <mergeCell ref="BE8:BE9"/>
    <mergeCell ref="D33:AA33"/>
    <mergeCell ref="AB33:AY33"/>
    <mergeCell ref="AZ33:BE3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SZAK</vt:lpstr>
      <vt:lpstr>Vegyivédelmi_SPEC</vt:lpstr>
      <vt:lpstr>Tüzér_SPEC</vt:lpstr>
      <vt:lpstr>Felderítő_SPEC </vt:lpstr>
      <vt:lpstr>Légvédelmi rakéta_SPEC  </vt:lpstr>
      <vt:lpstr>Harckocsizó_SPEC</vt:lpstr>
      <vt:lpstr>Lövész_SPEC</vt:lpstr>
      <vt:lpstr>Műszaki_SPEC </vt:lpstr>
      <vt:lpstr>'Felderítő_SPEC '!Nyomtatási_terület</vt:lpstr>
      <vt:lpstr>Harckocsizó_SPEC!Nyomtatási_terület</vt:lpstr>
      <vt:lpstr>'Légvédelmi rakéta_SPEC  '!Nyomtatási_terület</vt:lpstr>
      <vt:lpstr>Lövész_SPEC!Nyomtatási_terület</vt:lpstr>
      <vt:lpstr>'Műszaki_SPEC '!Nyomtatási_terület</vt:lpstr>
      <vt:lpstr>SZAK!Nyomtatási_terület</vt:lpstr>
      <vt:lpstr>Tüzér_SPEC!Nyomtatási_terület</vt:lpstr>
      <vt:lpstr>Vegyivédelmi_SPEC!Nyomtatási_terület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Szántai Renáta</cp:lastModifiedBy>
  <cp:lastPrinted>2025-06-25T09:14:45Z</cp:lastPrinted>
  <dcterms:created xsi:type="dcterms:W3CDTF">2013-03-06T07:49:00Z</dcterms:created>
  <dcterms:modified xsi:type="dcterms:W3CDTF">2025-06-27T08:36:33Z</dcterms:modified>
</cp:coreProperties>
</file>